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larrybrunn/Desktop/"/>
    </mc:Choice>
  </mc:AlternateContent>
  <xr:revisionPtr revIDLastSave="0" documentId="13_ncr:1_{A812DF4B-D7C0-D34F-A966-8635860BFC37}" xr6:coauthVersionLast="47" xr6:coauthVersionMax="47" xr10:uidLastSave="{00000000-0000-0000-0000-000000000000}"/>
  <bookViews>
    <workbookView xWindow="0" yWindow="760" windowWidth="34560" windowHeight="19400" xr2:uid="{2DF5FB76-2A48-8149-BAD5-A58014CD49C2}"/>
  </bookViews>
  <sheets>
    <sheet name="Page 2" sheetId="102" r:id="rId1"/>
    <sheet name="Page 3" sheetId="103" r:id="rId2"/>
    <sheet name="Page 4" sheetId="104" r:id="rId3"/>
  </sheets>
  <definedNames>
    <definedName name="_xlnm._FilterDatabase" localSheetId="0" hidden="1">'Page 2'!#REF!</definedName>
    <definedName name="_xlnm._FilterDatabase" localSheetId="1" hidden="1">'Page 3'!#REF!</definedName>
    <definedName name="_xlnm._FilterDatabase" localSheetId="2" hidden="1">'Page 4'!#REF!</definedName>
    <definedName name="_xlnm.Print_Area" localSheetId="0">'Page 2'!$A$1:$L$63</definedName>
    <definedName name="_xlnm.Print_Area" localSheetId="1">'Page 3'!$A$1:$L$63</definedName>
    <definedName name="_xlnm.Print_Area" localSheetId="2">'Page 4'!$A$1:$L$63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8" i="103" l="1"/>
  <c r="F28" i="104"/>
  <c r="F28" i="102"/>
  <c r="L14" i="103"/>
  <c r="J14" i="103"/>
  <c r="L14" i="102"/>
  <c r="J14" i="102"/>
  <c r="I15" i="103"/>
  <c r="I15" i="104"/>
  <c r="I15" i="102"/>
  <c r="E15" i="103"/>
  <c r="E15" i="104"/>
  <c r="E15" i="102"/>
  <c r="F22" i="102"/>
  <c r="H22" i="102" l="1"/>
  <c r="E16" i="104" l="1"/>
  <c r="E17" i="104" s="1"/>
  <c r="E18" i="104" s="1"/>
  <c r="E19" i="104" s="1"/>
  <c r="E20" i="104" s="1"/>
  <c r="E21" i="104" s="1"/>
  <c r="E22" i="104" s="1"/>
  <c r="E23" i="104" s="1"/>
  <c r="E24" i="104" s="1"/>
  <c r="E25" i="104" s="1"/>
  <c r="E26" i="104" s="1"/>
  <c r="E27" i="104" s="1"/>
  <c r="E28" i="104" s="1"/>
  <c r="E29" i="104" s="1"/>
  <c r="E30" i="104" s="1"/>
  <c r="E31" i="104" s="1"/>
  <c r="E32" i="104" s="1"/>
  <c r="E33" i="104" s="1"/>
  <c r="E34" i="104" s="1"/>
  <c r="E35" i="104" s="1"/>
  <c r="E36" i="104" s="1"/>
  <c r="E37" i="104" s="1"/>
  <c r="E38" i="104" s="1"/>
  <c r="E39" i="104" s="1"/>
  <c r="E40" i="104" s="1"/>
  <c r="E41" i="104" s="1"/>
  <c r="E42" i="104" s="1"/>
  <c r="E43" i="104" s="1"/>
  <c r="E44" i="104" s="1"/>
  <c r="E45" i="104" s="1"/>
  <c r="E46" i="104" s="1"/>
  <c r="E47" i="104" s="1"/>
  <c r="E48" i="104" s="1"/>
  <c r="E49" i="104" s="1"/>
  <c r="E50" i="104" s="1"/>
  <c r="E51" i="104" s="1"/>
  <c r="E52" i="104" s="1"/>
  <c r="E53" i="104" s="1"/>
  <c r="E54" i="104" s="1"/>
  <c r="E55" i="104" s="1"/>
  <c r="E56" i="104" s="1"/>
  <c r="E57" i="104" s="1"/>
  <c r="E58" i="104" s="1"/>
  <c r="E59" i="104" s="1"/>
  <c r="E60" i="104" s="1"/>
  <c r="E61" i="104" s="1"/>
  <c r="E62" i="104" s="1"/>
  <c r="E63" i="104" s="1"/>
  <c r="L24" i="104"/>
  <c r="L62" i="104" s="1"/>
  <c r="J24" i="104"/>
  <c r="J50" i="104" s="1"/>
  <c r="L22" i="104"/>
  <c r="K22" i="104"/>
  <c r="J22" i="104"/>
  <c r="L21" i="104"/>
  <c r="K21" i="104"/>
  <c r="J21" i="104"/>
  <c r="L19" i="104"/>
  <c r="K19" i="104"/>
  <c r="J19" i="104"/>
  <c r="L18" i="104"/>
  <c r="K18" i="104"/>
  <c r="J18" i="104"/>
  <c r="L16" i="104"/>
  <c r="L59" i="104" s="1"/>
  <c r="K16" i="104"/>
  <c r="K35" i="104" s="1"/>
  <c r="J16" i="104"/>
  <c r="J59" i="104" s="1"/>
  <c r="K14" i="104"/>
  <c r="K13" i="104"/>
  <c r="L12" i="104"/>
  <c r="K12" i="104"/>
  <c r="J12" i="104"/>
  <c r="L10" i="104"/>
  <c r="K10" i="104"/>
  <c r="J10" i="104"/>
  <c r="L9" i="104"/>
  <c r="L44" i="104" s="1"/>
  <c r="K9" i="104"/>
  <c r="K44" i="104" s="1"/>
  <c r="J9" i="104"/>
  <c r="J56" i="104" s="1"/>
  <c r="L8" i="104"/>
  <c r="K8" i="104"/>
  <c r="J8" i="104"/>
  <c r="H24" i="104"/>
  <c r="H38" i="104" s="1"/>
  <c r="F24" i="104"/>
  <c r="F38" i="104" s="1"/>
  <c r="H22" i="104"/>
  <c r="G22" i="104"/>
  <c r="F22" i="104"/>
  <c r="H21" i="104"/>
  <c r="G21" i="104"/>
  <c r="F21" i="104"/>
  <c r="P20" i="104"/>
  <c r="O20" i="104"/>
  <c r="H19" i="104"/>
  <c r="G19" i="104"/>
  <c r="F19" i="104"/>
  <c r="H18" i="104"/>
  <c r="G18" i="104"/>
  <c r="F18" i="104"/>
  <c r="P17" i="104"/>
  <c r="O17" i="104"/>
  <c r="N17" i="104"/>
  <c r="H16" i="104"/>
  <c r="H59" i="104" s="1"/>
  <c r="G16" i="104"/>
  <c r="G47" i="104" s="1"/>
  <c r="F16" i="104"/>
  <c r="F59" i="104" s="1"/>
  <c r="H14" i="104"/>
  <c r="G14" i="104"/>
  <c r="H13" i="104"/>
  <c r="G13" i="104"/>
  <c r="F13" i="104"/>
  <c r="H12" i="104"/>
  <c r="G12" i="104"/>
  <c r="F12" i="104"/>
  <c r="O11" i="104"/>
  <c r="N11" i="104"/>
  <c r="H10" i="104"/>
  <c r="G10" i="104"/>
  <c r="F10" i="104"/>
  <c r="H9" i="104"/>
  <c r="H44" i="104" s="1"/>
  <c r="G9" i="104"/>
  <c r="F9" i="104"/>
  <c r="F44" i="104" s="1"/>
  <c r="H8" i="104"/>
  <c r="G8" i="104"/>
  <c r="F8" i="104"/>
  <c r="L43" i="104"/>
  <c r="K43" i="104"/>
  <c r="J43" i="104"/>
  <c r="H43" i="104"/>
  <c r="G43" i="104"/>
  <c r="F43" i="104"/>
  <c r="L34" i="104"/>
  <c r="K34" i="104"/>
  <c r="J34" i="104"/>
  <c r="H34" i="104"/>
  <c r="G34" i="104"/>
  <c r="F34" i="104"/>
  <c r="L31" i="104"/>
  <c r="K31" i="104"/>
  <c r="J31" i="104"/>
  <c r="H31" i="104"/>
  <c r="G31" i="104"/>
  <c r="F31" i="104"/>
  <c r="N20" i="104"/>
  <c r="P11" i="104"/>
  <c r="I2" i="104"/>
  <c r="I3" i="104" s="1"/>
  <c r="I4" i="104" s="1"/>
  <c r="I5" i="104" s="1"/>
  <c r="I6" i="104" s="1"/>
  <c r="I7" i="104" s="1"/>
  <c r="I8" i="104" s="1"/>
  <c r="I9" i="104" s="1"/>
  <c r="I10" i="104" s="1"/>
  <c r="I11" i="104" s="1"/>
  <c r="I12" i="104" s="1"/>
  <c r="I13" i="104" s="1"/>
  <c r="I14" i="104" s="1"/>
  <c r="I16" i="104" s="1"/>
  <c r="I17" i="104" s="1"/>
  <c r="E2" i="104"/>
  <c r="E3" i="104" s="1"/>
  <c r="E4" i="104" s="1"/>
  <c r="E5" i="104" s="1"/>
  <c r="E6" i="104" s="1"/>
  <c r="E7" i="104" s="1"/>
  <c r="E8" i="104" s="1"/>
  <c r="E9" i="104" s="1"/>
  <c r="E10" i="104" s="1"/>
  <c r="E11" i="104" s="1"/>
  <c r="E12" i="104" s="1"/>
  <c r="E13" i="104" s="1"/>
  <c r="E14" i="104" s="1"/>
  <c r="P13" i="103"/>
  <c r="J57" i="103"/>
  <c r="F14" i="102"/>
  <c r="F14" i="103"/>
  <c r="J58" i="103" s="1"/>
  <c r="L62" i="103"/>
  <c r="J62" i="103"/>
  <c r="H62" i="103"/>
  <c r="F62" i="103"/>
  <c r="L60" i="103"/>
  <c r="K60" i="103"/>
  <c r="J60" i="103"/>
  <c r="H60" i="103"/>
  <c r="F60" i="103"/>
  <c r="L59" i="103"/>
  <c r="J59" i="103"/>
  <c r="H59" i="103"/>
  <c r="F59" i="103"/>
  <c r="K58" i="103"/>
  <c r="H57" i="103"/>
  <c r="F57" i="103"/>
  <c r="L56" i="103"/>
  <c r="K56" i="103"/>
  <c r="J56" i="103"/>
  <c r="H56" i="103"/>
  <c r="G56" i="103"/>
  <c r="F56" i="103"/>
  <c r="L55" i="103"/>
  <c r="J55" i="103"/>
  <c r="H55" i="103"/>
  <c r="F55" i="103"/>
  <c r="L50" i="103"/>
  <c r="J50" i="103"/>
  <c r="H50" i="103"/>
  <c r="F50" i="103"/>
  <c r="L48" i="103"/>
  <c r="J48" i="103"/>
  <c r="H48" i="103"/>
  <c r="F48" i="103"/>
  <c r="L47" i="103"/>
  <c r="J47" i="103"/>
  <c r="H47" i="103"/>
  <c r="F47" i="103"/>
  <c r="L45" i="103"/>
  <c r="J45" i="103"/>
  <c r="H45" i="103"/>
  <c r="F45" i="103"/>
  <c r="L44" i="103"/>
  <c r="K44" i="103"/>
  <c r="J44" i="103"/>
  <c r="H44" i="103"/>
  <c r="F44" i="103"/>
  <c r="L43" i="103"/>
  <c r="K43" i="103"/>
  <c r="J43" i="103"/>
  <c r="H43" i="103"/>
  <c r="G43" i="103"/>
  <c r="F43" i="103"/>
  <c r="L38" i="103"/>
  <c r="J38" i="103"/>
  <c r="H38" i="103"/>
  <c r="F38" i="103"/>
  <c r="L36" i="103"/>
  <c r="J36" i="103"/>
  <c r="H36" i="103"/>
  <c r="G36" i="103"/>
  <c r="F36" i="103"/>
  <c r="L35" i="103"/>
  <c r="J35" i="103"/>
  <c r="H35" i="103"/>
  <c r="F35" i="103"/>
  <c r="L34" i="103"/>
  <c r="K34" i="103"/>
  <c r="J34" i="103"/>
  <c r="H34" i="103"/>
  <c r="G34" i="103"/>
  <c r="F34" i="103"/>
  <c r="L33" i="103"/>
  <c r="J33" i="103"/>
  <c r="H33" i="103"/>
  <c r="F33" i="103"/>
  <c r="L31" i="103"/>
  <c r="K31" i="103"/>
  <c r="J31" i="103"/>
  <c r="H31" i="103"/>
  <c r="G31" i="103"/>
  <c r="F31" i="103"/>
  <c r="P24" i="103"/>
  <c r="N24" i="103"/>
  <c r="K24" i="103"/>
  <c r="K38" i="103" s="1"/>
  <c r="G24" i="103"/>
  <c r="G62" i="103" s="1"/>
  <c r="H23" i="103"/>
  <c r="H25" i="103" s="1"/>
  <c r="P22" i="103"/>
  <c r="O22" i="103"/>
  <c r="N22" i="103"/>
  <c r="P21" i="103"/>
  <c r="N21" i="103"/>
  <c r="K48" i="103"/>
  <c r="G60" i="103"/>
  <c r="P20" i="103"/>
  <c r="O20" i="103"/>
  <c r="N20" i="103"/>
  <c r="P19" i="103"/>
  <c r="N19" i="103"/>
  <c r="O19" i="103"/>
  <c r="P18" i="103"/>
  <c r="N18" i="103"/>
  <c r="O18" i="103"/>
  <c r="G33" i="103"/>
  <c r="P17" i="103"/>
  <c r="O17" i="103"/>
  <c r="N17" i="103"/>
  <c r="P16" i="103"/>
  <c r="N16" i="103"/>
  <c r="K47" i="103"/>
  <c r="G59" i="103"/>
  <c r="H32" i="103"/>
  <c r="O14" i="103"/>
  <c r="K57" i="103"/>
  <c r="G57" i="103"/>
  <c r="P12" i="103"/>
  <c r="O12" i="103"/>
  <c r="N12" i="103"/>
  <c r="G58" i="103"/>
  <c r="P11" i="103"/>
  <c r="O11" i="103"/>
  <c r="N11" i="103"/>
  <c r="P10" i="103"/>
  <c r="N10" i="103"/>
  <c r="O10" i="103"/>
  <c r="P9" i="103"/>
  <c r="O9" i="103"/>
  <c r="N9" i="103"/>
  <c r="G44" i="103"/>
  <c r="P8" i="103"/>
  <c r="N8" i="103"/>
  <c r="K32" i="103"/>
  <c r="G23" i="103"/>
  <c r="I2" i="103"/>
  <c r="I3" i="103" s="1"/>
  <c r="I4" i="103" s="1"/>
  <c r="I5" i="103" s="1"/>
  <c r="I6" i="103" s="1"/>
  <c r="I7" i="103" s="1"/>
  <c r="I8" i="103" s="1"/>
  <c r="I9" i="103" s="1"/>
  <c r="I10" i="103" s="1"/>
  <c r="I11" i="103" s="1"/>
  <c r="I12" i="103" s="1"/>
  <c r="I13" i="103" s="1"/>
  <c r="I14" i="103" s="1"/>
  <c r="I16" i="103" s="1"/>
  <c r="I17" i="103" s="1"/>
  <c r="E2" i="103"/>
  <c r="E3" i="103" s="1"/>
  <c r="E4" i="103" s="1"/>
  <c r="E5" i="103" s="1"/>
  <c r="E6" i="103" s="1"/>
  <c r="E7" i="103" s="1"/>
  <c r="E8" i="103" s="1"/>
  <c r="E9" i="103" s="1"/>
  <c r="E10" i="103" s="1"/>
  <c r="E11" i="103" s="1"/>
  <c r="E12" i="103" s="1"/>
  <c r="E13" i="103" s="1"/>
  <c r="E14" i="103" s="1"/>
  <c r="E16" i="103" s="1"/>
  <c r="E17" i="103" s="1"/>
  <c r="E18" i="103" s="1"/>
  <c r="E19" i="103" s="1"/>
  <c r="E20" i="103" s="1"/>
  <c r="E21" i="103" s="1"/>
  <c r="E22" i="103" s="1"/>
  <c r="E23" i="103" s="1"/>
  <c r="E24" i="103" s="1"/>
  <c r="E25" i="103" s="1"/>
  <c r="E26" i="103" s="1"/>
  <c r="E27" i="103" s="1"/>
  <c r="E28" i="103" s="1"/>
  <c r="E29" i="103" s="1"/>
  <c r="E30" i="103" s="1"/>
  <c r="E31" i="103" s="1"/>
  <c r="E32" i="103" s="1"/>
  <c r="E33" i="103" s="1"/>
  <c r="E34" i="103" s="1"/>
  <c r="E35" i="103" s="1"/>
  <c r="E36" i="103" s="1"/>
  <c r="E37" i="103" s="1"/>
  <c r="E38" i="103" s="1"/>
  <c r="E39" i="103" s="1"/>
  <c r="E40" i="103" s="1"/>
  <c r="E41" i="103" s="1"/>
  <c r="E42" i="103" s="1"/>
  <c r="E43" i="103" s="1"/>
  <c r="E44" i="103" s="1"/>
  <c r="E45" i="103" s="1"/>
  <c r="E46" i="103" s="1"/>
  <c r="E47" i="103" s="1"/>
  <c r="E48" i="103" s="1"/>
  <c r="E49" i="103" s="1"/>
  <c r="E50" i="103" s="1"/>
  <c r="E51" i="103" s="1"/>
  <c r="E52" i="103" s="1"/>
  <c r="E53" i="103" s="1"/>
  <c r="E54" i="103" s="1"/>
  <c r="E55" i="103" s="1"/>
  <c r="E56" i="103" s="1"/>
  <c r="E57" i="103" s="1"/>
  <c r="E58" i="103" s="1"/>
  <c r="E59" i="103" s="1"/>
  <c r="E60" i="103" s="1"/>
  <c r="E61" i="103" s="1"/>
  <c r="E62" i="103" s="1"/>
  <c r="E63" i="103" s="1"/>
  <c r="E2" i="102"/>
  <c r="E3" i="102" s="1"/>
  <c r="E4" i="102" s="1"/>
  <c r="E5" i="102" s="1"/>
  <c r="E6" i="102" s="1"/>
  <c r="E7" i="102" s="1"/>
  <c r="E8" i="102" s="1"/>
  <c r="E9" i="102" s="1"/>
  <c r="P9" i="102"/>
  <c r="N9" i="102"/>
  <c r="O9" i="102"/>
  <c r="I18" i="104" l="1"/>
  <c r="I19" i="104" s="1"/>
  <c r="I20" i="104" s="1"/>
  <c r="I21" i="104" s="1"/>
  <c r="I22" i="104" s="1"/>
  <c r="I23" i="104" s="1"/>
  <c r="I24" i="104" s="1"/>
  <c r="I25" i="104" s="1"/>
  <c r="I26" i="104" s="1"/>
  <c r="I27" i="104" s="1"/>
  <c r="I30" i="104" s="1"/>
  <c r="I31" i="104" s="1"/>
  <c r="I32" i="104" s="1"/>
  <c r="I33" i="104" s="1"/>
  <c r="I34" i="104" s="1"/>
  <c r="I35" i="104" s="1"/>
  <c r="I36" i="104" s="1"/>
  <c r="I37" i="104" s="1"/>
  <c r="I38" i="104" s="1"/>
  <c r="I39" i="104" s="1"/>
  <c r="I42" i="104" s="1"/>
  <c r="I43" i="104" s="1"/>
  <c r="I44" i="104" s="1"/>
  <c r="I45" i="104" s="1"/>
  <c r="I46" i="104" s="1"/>
  <c r="I47" i="104" s="1"/>
  <c r="I48" i="104" s="1"/>
  <c r="I49" i="104" s="1"/>
  <c r="I50" i="104" s="1"/>
  <c r="I51" i="104" s="1"/>
  <c r="I54" i="104" s="1"/>
  <c r="I55" i="104" s="1"/>
  <c r="I56" i="104" s="1"/>
  <c r="I57" i="104" s="1"/>
  <c r="I58" i="104" s="1"/>
  <c r="I59" i="104" s="1"/>
  <c r="I60" i="104" s="1"/>
  <c r="I61" i="104" s="1"/>
  <c r="I62" i="104" s="1"/>
  <c r="I63" i="104" s="1"/>
  <c r="I18" i="103"/>
  <c r="I19" i="103" s="1"/>
  <c r="I20" i="103" s="1"/>
  <c r="I21" i="103" s="1"/>
  <c r="I22" i="103" s="1"/>
  <c r="I23" i="103" s="1"/>
  <c r="I24" i="103" s="1"/>
  <c r="I25" i="103" s="1"/>
  <c r="I26" i="103" s="1"/>
  <c r="I27" i="103" s="1"/>
  <c r="I30" i="103" s="1"/>
  <c r="I31" i="103" s="1"/>
  <c r="I32" i="103" s="1"/>
  <c r="I33" i="103" s="1"/>
  <c r="I34" i="103" s="1"/>
  <c r="I35" i="103" s="1"/>
  <c r="I36" i="103" s="1"/>
  <c r="I37" i="103" s="1"/>
  <c r="I38" i="103" s="1"/>
  <c r="I39" i="103" s="1"/>
  <c r="I42" i="103" s="1"/>
  <c r="I43" i="103" s="1"/>
  <c r="I44" i="103" s="1"/>
  <c r="I45" i="103" s="1"/>
  <c r="I46" i="103" s="1"/>
  <c r="I47" i="103" s="1"/>
  <c r="I48" i="103" s="1"/>
  <c r="I49" i="103" s="1"/>
  <c r="I50" i="103" s="1"/>
  <c r="I51" i="103" s="1"/>
  <c r="I54" i="103" s="1"/>
  <c r="I55" i="103" s="1"/>
  <c r="I56" i="103" s="1"/>
  <c r="I57" i="103" s="1"/>
  <c r="I58" i="103" s="1"/>
  <c r="I59" i="103" s="1"/>
  <c r="I60" i="103" s="1"/>
  <c r="I61" i="103" s="1"/>
  <c r="I62" i="103" s="1"/>
  <c r="I63" i="103" s="1"/>
  <c r="J33" i="104"/>
  <c r="N8" i="104"/>
  <c r="H33" i="104"/>
  <c r="H35" i="104"/>
  <c r="G25" i="103"/>
  <c r="F50" i="104"/>
  <c r="N50" i="104" s="1"/>
  <c r="H36" i="104"/>
  <c r="F55" i="104"/>
  <c r="H57" i="104"/>
  <c r="O18" i="104"/>
  <c r="L48" i="104"/>
  <c r="F47" i="104"/>
  <c r="P22" i="104"/>
  <c r="J55" i="104"/>
  <c r="N38" i="103"/>
  <c r="F35" i="104"/>
  <c r="L47" i="104"/>
  <c r="O13" i="104"/>
  <c r="F57" i="104"/>
  <c r="G59" i="104"/>
  <c r="H58" i="104"/>
  <c r="K46" i="104"/>
  <c r="P19" i="104"/>
  <c r="K58" i="104"/>
  <c r="G38" i="103"/>
  <c r="K60" i="104"/>
  <c r="K47" i="104"/>
  <c r="N22" i="104"/>
  <c r="P16" i="104"/>
  <c r="P8" i="104"/>
  <c r="O12" i="104"/>
  <c r="O22" i="104"/>
  <c r="L35" i="104"/>
  <c r="N12" i="104"/>
  <c r="F48" i="104"/>
  <c r="O16" i="104"/>
  <c r="L36" i="104"/>
  <c r="K48" i="104"/>
  <c r="G36" i="104"/>
  <c r="J36" i="104"/>
  <c r="G50" i="103"/>
  <c r="K59" i="104"/>
  <c r="P34" i="103"/>
  <c r="K56" i="104"/>
  <c r="O24" i="103"/>
  <c r="P38" i="103"/>
  <c r="G35" i="104"/>
  <c r="O35" i="104" s="1"/>
  <c r="H56" i="104"/>
  <c r="G32" i="104"/>
  <c r="N9" i="104"/>
  <c r="G60" i="104"/>
  <c r="J14" i="104"/>
  <c r="L46" i="103"/>
  <c r="L49" i="103" s="1"/>
  <c r="N18" i="104"/>
  <c r="J48" i="104"/>
  <c r="F14" i="104"/>
  <c r="F58" i="104" s="1"/>
  <c r="F23" i="103"/>
  <c r="F25" i="103" s="1"/>
  <c r="O9" i="104"/>
  <c r="F33" i="104"/>
  <c r="J60" i="104"/>
  <c r="K32" i="104"/>
  <c r="G33" i="104"/>
  <c r="P10" i="104"/>
  <c r="L60" i="104"/>
  <c r="O38" i="103"/>
  <c r="P36" i="103"/>
  <c r="O43" i="103"/>
  <c r="P45" i="103"/>
  <c r="O56" i="103"/>
  <c r="J44" i="104"/>
  <c r="N44" i="104" s="1"/>
  <c r="F56" i="104"/>
  <c r="N56" i="104" s="1"/>
  <c r="O8" i="104"/>
  <c r="F58" i="103"/>
  <c r="F61" i="103" s="1"/>
  <c r="F63" i="103" s="1"/>
  <c r="L46" i="102"/>
  <c r="F32" i="103"/>
  <c r="F37" i="103" s="1"/>
  <c r="F39" i="103" s="1"/>
  <c r="P43" i="103"/>
  <c r="F46" i="103"/>
  <c r="F49" i="103" s="1"/>
  <c r="F51" i="103" s="1"/>
  <c r="G56" i="104"/>
  <c r="N19" i="104"/>
  <c r="E10" i="102"/>
  <c r="E11" i="102" s="1"/>
  <c r="E12" i="102" s="1"/>
  <c r="G57" i="104"/>
  <c r="O10" i="104"/>
  <c r="P21" i="104"/>
  <c r="K55" i="104"/>
  <c r="L45" i="104"/>
  <c r="J13" i="104"/>
  <c r="J57" i="104" s="1"/>
  <c r="K33" i="104"/>
  <c r="L57" i="103"/>
  <c r="P57" i="103" s="1"/>
  <c r="L38" i="104"/>
  <c r="P38" i="104" s="1"/>
  <c r="G48" i="104"/>
  <c r="L55" i="104"/>
  <c r="L33" i="104"/>
  <c r="H48" i="104"/>
  <c r="L13" i="104"/>
  <c r="L57" i="104" s="1"/>
  <c r="F45" i="104"/>
  <c r="N21" i="104"/>
  <c r="K45" i="104"/>
  <c r="H46" i="104"/>
  <c r="H60" i="104"/>
  <c r="N50" i="103"/>
  <c r="N62" i="103"/>
  <c r="H50" i="104"/>
  <c r="K57" i="104"/>
  <c r="H32" i="104"/>
  <c r="G58" i="104"/>
  <c r="O21" i="104"/>
  <c r="N13" i="103"/>
  <c r="P50" i="103"/>
  <c r="P62" i="103"/>
  <c r="P12" i="104"/>
  <c r="O19" i="104"/>
  <c r="L50" i="104"/>
  <c r="H62" i="104"/>
  <c r="P62" i="104" s="1"/>
  <c r="K36" i="104"/>
  <c r="G44" i="104"/>
  <c r="O44" i="104" s="1"/>
  <c r="L56" i="104"/>
  <c r="N24" i="104"/>
  <c r="J45" i="104"/>
  <c r="P18" i="104"/>
  <c r="N10" i="104"/>
  <c r="J38" i="104"/>
  <c r="N38" i="104" s="1"/>
  <c r="P9" i="104"/>
  <c r="N16" i="104"/>
  <c r="O31" i="104"/>
  <c r="J47" i="104"/>
  <c r="J62" i="104"/>
  <c r="J35" i="104"/>
  <c r="O43" i="104"/>
  <c r="O34" i="104"/>
  <c r="P34" i="104"/>
  <c r="P31" i="104"/>
  <c r="P44" i="104"/>
  <c r="G45" i="104"/>
  <c r="O14" i="104"/>
  <c r="F36" i="104"/>
  <c r="F62" i="104"/>
  <c r="G46" i="104"/>
  <c r="P59" i="104"/>
  <c r="F60" i="104"/>
  <c r="H45" i="104"/>
  <c r="G55" i="104"/>
  <c r="P24" i="104"/>
  <c r="P43" i="104"/>
  <c r="H47" i="104"/>
  <c r="H55" i="104"/>
  <c r="N34" i="104"/>
  <c r="N59" i="104"/>
  <c r="N31" i="104"/>
  <c r="N43" i="104"/>
  <c r="O34" i="103"/>
  <c r="N60" i="103"/>
  <c r="N47" i="103"/>
  <c r="P44" i="103"/>
  <c r="P47" i="103"/>
  <c r="P56" i="103"/>
  <c r="N14" i="103"/>
  <c r="J23" i="103"/>
  <c r="J32" i="103"/>
  <c r="J37" i="103" s="1"/>
  <c r="N57" i="103"/>
  <c r="J46" i="103"/>
  <c r="J49" i="103" s="1"/>
  <c r="N56" i="103"/>
  <c r="N36" i="103"/>
  <c r="N34" i="103"/>
  <c r="O31" i="103"/>
  <c r="N48" i="103"/>
  <c r="P55" i="103"/>
  <c r="O58" i="103"/>
  <c r="N45" i="103"/>
  <c r="P60" i="103"/>
  <c r="N33" i="103"/>
  <c r="P33" i="103"/>
  <c r="P31" i="103"/>
  <c r="N59" i="103"/>
  <c r="H37" i="103"/>
  <c r="H39" i="103" s="1"/>
  <c r="N44" i="103"/>
  <c r="P48" i="103"/>
  <c r="P59" i="103"/>
  <c r="N35" i="103"/>
  <c r="P35" i="103"/>
  <c r="N55" i="103"/>
  <c r="O60" i="103"/>
  <c r="O57" i="103"/>
  <c r="O44" i="103"/>
  <c r="G35" i="103"/>
  <c r="K50" i="103"/>
  <c r="K59" i="103"/>
  <c r="O59" i="103" s="1"/>
  <c r="J61" i="103"/>
  <c r="K23" i="103"/>
  <c r="N31" i="103"/>
  <c r="K33" i="103"/>
  <c r="O33" i="103" s="1"/>
  <c r="G46" i="103"/>
  <c r="G55" i="103"/>
  <c r="G61" i="103" s="1"/>
  <c r="G63" i="103" s="1"/>
  <c r="G45" i="103"/>
  <c r="O8" i="103"/>
  <c r="H46" i="103"/>
  <c r="G47" i="103"/>
  <c r="O47" i="103" s="1"/>
  <c r="K62" i="103"/>
  <c r="O62" i="103" s="1"/>
  <c r="G48" i="103"/>
  <c r="O48" i="103" s="1"/>
  <c r="K36" i="103"/>
  <c r="O36" i="103" s="1"/>
  <c r="N43" i="103"/>
  <c r="K45" i="103"/>
  <c r="O13" i="103"/>
  <c r="K46" i="103"/>
  <c r="K55" i="103"/>
  <c r="H58" i="103"/>
  <c r="G32" i="103"/>
  <c r="K35" i="103"/>
  <c r="O16" i="103"/>
  <c r="O21" i="103"/>
  <c r="P24" i="102"/>
  <c r="N24" i="102"/>
  <c r="P22" i="102"/>
  <c r="N22" i="102"/>
  <c r="P21" i="102"/>
  <c r="N21" i="102"/>
  <c r="P20" i="102"/>
  <c r="O20" i="102"/>
  <c r="N20" i="102"/>
  <c r="P19" i="102"/>
  <c r="N19" i="102"/>
  <c r="P18" i="102"/>
  <c r="N18" i="102"/>
  <c r="P17" i="102"/>
  <c r="O17" i="102"/>
  <c r="N17" i="102"/>
  <c r="P16" i="102"/>
  <c r="N16" i="102"/>
  <c r="N14" i="102"/>
  <c r="P13" i="102"/>
  <c r="N13" i="102"/>
  <c r="P12" i="102"/>
  <c r="N12" i="102"/>
  <c r="P11" i="102"/>
  <c r="O11" i="102"/>
  <c r="N11" i="102"/>
  <c r="P10" i="102"/>
  <c r="N10" i="102"/>
  <c r="P8" i="102"/>
  <c r="N8" i="102"/>
  <c r="H58" i="102"/>
  <c r="I2" i="102"/>
  <c r="I3" i="102" s="1"/>
  <c r="I4" i="102" s="1"/>
  <c r="I5" i="102" s="1"/>
  <c r="I6" i="102" s="1"/>
  <c r="I7" i="102" s="1"/>
  <c r="I8" i="102" s="1"/>
  <c r="I9" i="102" s="1"/>
  <c r="I10" i="102" s="1"/>
  <c r="I11" i="102" s="1"/>
  <c r="I12" i="102" s="1"/>
  <c r="L57" i="102"/>
  <c r="J57" i="102"/>
  <c r="H57" i="102"/>
  <c r="F57" i="102"/>
  <c r="L43" i="102"/>
  <c r="K43" i="102"/>
  <c r="J43" i="102"/>
  <c r="H43" i="102"/>
  <c r="G43" i="102"/>
  <c r="F43" i="102"/>
  <c r="L31" i="102"/>
  <c r="K31" i="102"/>
  <c r="J31" i="102"/>
  <c r="H31" i="102"/>
  <c r="G31" i="102"/>
  <c r="F31" i="102"/>
  <c r="L62" i="102"/>
  <c r="J62" i="102"/>
  <c r="L60" i="102"/>
  <c r="J60" i="102"/>
  <c r="L59" i="102"/>
  <c r="J59" i="102"/>
  <c r="L55" i="102"/>
  <c r="J55" i="102"/>
  <c r="J58" i="102"/>
  <c r="L56" i="102"/>
  <c r="J56" i="102"/>
  <c r="L50" i="102"/>
  <c r="J50" i="102"/>
  <c r="L48" i="102"/>
  <c r="J48" i="102"/>
  <c r="L47" i="102"/>
  <c r="J47" i="102"/>
  <c r="L45" i="102"/>
  <c r="J45" i="102"/>
  <c r="J46" i="102"/>
  <c r="L44" i="102"/>
  <c r="J44" i="102"/>
  <c r="L38" i="102"/>
  <c r="J38" i="102"/>
  <c r="L36" i="102"/>
  <c r="J36" i="102"/>
  <c r="L35" i="102"/>
  <c r="J35" i="102"/>
  <c r="L33" i="102"/>
  <c r="J33" i="102"/>
  <c r="L34" i="102"/>
  <c r="K34" i="102"/>
  <c r="J34" i="102"/>
  <c r="J32" i="102"/>
  <c r="K24" i="102"/>
  <c r="K50" i="102" s="1"/>
  <c r="K47" i="102"/>
  <c r="O12" i="102"/>
  <c r="K56" i="102"/>
  <c r="G24" i="102"/>
  <c r="G24" i="104" s="1"/>
  <c r="G38" i="104" s="1"/>
  <c r="H62" i="102"/>
  <c r="F62" i="102"/>
  <c r="H59" i="102"/>
  <c r="F59" i="102"/>
  <c r="H55" i="102"/>
  <c r="F58" i="102"/>
  <c r="N33" i="104" l="1"/>
  <c r="P35" i="104"/>
  <c r="P36" i="104"/>
  <c r="P33" i="104"/>
  <c r="P47" i="104"/>
  <c r="H37" i="104"/>
  <c r="H39" i="104" s="1"/>
  <c r="P57" i="104"/>
  <c r="N55" i="104"/>
  <c r="O59" i="104"/>
  <c r="N47" i="104"/>
  <c r="N35" i="104"/>
  <c r="O50" i="103"/>
  <c r="N58" i="103"/>
  <c r="F46" i="104"/>
  <c r="F49" i="104" s="1"/>
  <c r="F51" i="104" s="1"/>
  <c r="P48" i="104"/>
  <c r="O56" i="104"/>
  <c r="O57" i="104"/>
  <c r="N48" i="104"/>
  <c r="O58" i="104"/>
  <c r="O46" i="104"/>
  <c r="P56" i="104"/>
  <c r="N57" i="104"/>
  <c r="K49" i="104"/>
  <c r="O47" i="104"/>
  <c r="F32" i="104"/>
  <c r="F37" i="104" s="1"/>
  <c r="F39" i="104" s="1"/>
  <c r="O33" i="104"/>
  <c r="N60" i="104"/>
  <c r="O48" i="104"/>
  <c r="O32" i="104"/>
  <c r="O60" i="104"/>
  <c r="G37" i="104"/>
  <c r="G39" i="104" s="1"/>
  <c r="O36" i="104"/>
  <c r="J46" i="104"/>
  <c r="J49" i="104" s="1"/>
  <c r="N45" i="104"/>
  <c r="N36" i="104"/>
  <c r="G49" i="104"/>
  <c r="N62" i="104"/>
  <c r="N13" i="104"/>
  <c r="K61" i="104"/>
  <c r="L23" i="103"/>
  <c r="L58" i="103"/>
  <c r="L61" i="103" s="1"/>
  <c r="L63" i="103" s="1"/>
  <c r="G62" i="104"/>
  <c r="L32" i="103"/>
  <c r="P32" i="103" s="1"/>
  <c r="P14" i="103"/>
  <c r="L14" i="104"/>
  <c r="P14" i="104" s="1"/>
  <c r="P13" i="104"/>
  <c r="P45" i="104"/>
  <c r="P60" i="104"/>
  <c r="P50" i="104"/>
  <c r="P46" i="103"/>
  <c r="K37" i="104"/>
  <c r="I13" i="102"/>
  <c r="I14" i="102" s="1"/>
  <c r="I16" i="102" s="1"/>
  <c r="I17" i="102" s="1"/>
  <c r="E13" i="102"/>
  <c r="E14" i="102" s="1"/>
  <c r="E16" i="102" s="1"/>
  <c r="E17" i="102" s="1"/>
  <c r="E18" i="102" s="1"/>
  <c r="E19" i="102" s="1"/>
  <c r="E20" i="102" s="1"/>
  <c r="E21" i="102" s="1"/>
  <c r="E22" i="102" s="1"/>
  <c r="E23" i="102" s="1"/>
  <c r="E24" i="102" s="1"/>
  <c r="E25" i="102" s="1"/>
  <c r="E26" i="102" s="1"/>
  <c r="E27" i="102" s="1"/>
  <c r="E28" i="102" s="1"/>
  <c r="E29" i="102" s="1"/>
  <c r="E30" i="102" s="1"/>
  <c r="E31" i="102" s="1"/>
  <c r="E32" i="102" s="1"/>
  <c r="E33" i="102" s="1"/>
  <c r="E34" i="102" s="1"/>
  <c r="E35" i="102" s="1"/>
  <c r="E36" i="102" s="1"/>
  <c r="E37" i="102" s="1"/>
  <c r="E38" i="102" s="1"/>
  <c r="E39" i="102" s="1"/>
  <c r="E40" i="102" s="1"/>
  <c r="E41" i="102" s="1"/>
  <c r="E42" i="102" s="1"/>
  <c r="E43" i="102" s="1"/>
  <c r="E44" i="102" s="1"/>
  <c r="E45" i="102" s="1"/>
  <c r="E46" i="102" s="1"/>
  <c r="E47" i="102" s="1"/>
  <c r="E48" i="102" s="1"/>
  <c r="E49" i="102" s="1"/>
  <c r="E50" i="102" s="1"/>
  <c r="E51" i="102" s="1"/>
  <c r="E52" i="102" s="1"/>
  <c r="E53" i="102" s="1"/>
  <c r="E54" i="102" s="1"/>
  <c r="E55" i="102" s="1"/>
  <c r="E56" i="102" s="1"/>
  <c r="E57" i="102" s="1"/>
  <c r="E58" i="102" s="1"/>
  <c r="E59" i="102" s="1"/>
  <c r="E60" i="102" s="1"/>
  <c r="E61" i="102" s="1"/>
  <c r="E62" i="102" s="1"/>
  <c r="E63" i="102" s="1"/>
  <c r="K24" i="104"/>
  <c r="G50" i="104"/>
  <c r="F61" i="104"/>
  <c r="F63" i="104" s="1"/>
  <c r="H49" i="104"/>
  <c r="H51" i="104" s="1"/>
  <c r="O45" i="104"/>
  <c r="P55" i="104"/>
  <c r="H61" i="104"/>
  <c r="H63" i="104" s="1"/>
  <c r="G61" i="104"/>
  <c r="O55" i="104"/>
  <c r="J32" i="104"/>
  <c r="J37" i="104" s="1"/>
  <c r="J39" i="104" s="1"/>
  <c r="J58" i="104"/>
  <c r="N14" i="104"/>
  <c r="N46" i="103"/>
  <c r="N32" i="103"/>
  <c r="N49" i="103"/>
  <c r="J51" i="103"/>
  <c r="N51" i="103" s="1"/>
  <c r="N37" i="103"/>
  <c r="J39" i="103"/>
  <c r="N39" i="103" s="1"/>
  <c r="N23" i="103"/>
  <c r="J25" i="103"/>
  <c r="O46" i="103"/>
  <c r="G49" i="103"/>
  <c r="G51" i="103" s="1"/>
  <c r="K61" i="103"/>
  <c r="O55" i="103"/>
  <c r="O45" i="103"/>
  <c r="K49" i="103"/>
  <c r="H49" i="103"/>
  <c r="H51" i="103" s="1"/>
  <c r="O35" i="103"/>
  <c r="G37" i="103"/>
  <c r="G39" i="103" s="1"/>
  <c r="O23" i="103"/>
  <c r="K25" i="103"/>
  <c r="L51" i="103"/>
  <c r="K37" i="103"/>
  <c r="H61" i="103"/>
  <c r="N61" i="103"/>
  <c r="J63" i="103"/>
  <c r="N63" i="103" s="1"/>
  <c r="O32" i="103"/>
  <c r="K36" i="102"/>
  <c r="O22" i="102"/>
  <c r="O19" i="102"/>
  <c r="O8" i="102"/>
  <c r="O18" i="102"/>
  <c r="K55" i="102"/>
  <c r="O14" i="102"/>
  <c r="O24" i="102"/>
  <c r="O16" i="102"/>
  <c r="L32" i="102"/>
  <c r="L37" i="102" s="1"/>
  <c r="P14" i="102"/>
  <c r="O21" i="102"/>
  <c r="L23" i="102"/>
  <c r="L58" i="102"/>
  <c r="P58" i="102" s="1"/>
  <c r="O13" i="102"/>
  <c r="O10" i="102"/>
  <c r="K33" i="102"/>
  <c r="J37" i="102"/>
  <c r="L49" i="102"/>
  <c r="J49" i="102"/>
  <c r="J61" i="102"/>
  <c r="J63" i="102" s="1"/>
  <c r="G57" i="102"/>
  <c r="K57" i="102"/>
  <c r="N62" i="102"/>
  <c r="K48" i="102"/>
  <c r="K44" i="102"/>
  <c r="P62" i="102"/>
  <c r="N57" i="102"/>
  <c r="N59" i="102"/>
  <c r="P59" i="102"/>
  <c r="P57" i="102"/>
  <c r="N43" i="102"/>
  <c r="O43" i="102"/>
  <c r="P55" i="102"/>
  <c r="P43" i="102"/>
  <c r="K60" i="102"/>
  <c r="K45" i="102"/>
  <c r="N31" i="102"/>
  <c r="K46" i="102"/>
  <c r="K32" i="102"/>
  <c r="N58" i="102"/>
  <c r="O31" i="102"/>
  <c r="P31" i="102"/>
  <c r="K35" i="102"/>
  <c r="K58" i="102"/>
  <c r="K62" i="102"/>
  <c r="K38" i="102"/>
  <c r="K59" i="102"/>
  <c r="K23" i="102"/>
  <c r="K23" i="104" s="1"/>
  <c r="J23" i="102"/>
  <c r="J23" i="104" s="1"/>
  <c r="O37" i="104" l="1"/>
  <c r="L32" i="104"/>
  <c r="P32" i="104" s="1"/>
  <c r="O49" i="104"/>
  <c r="G51" i="104"/>
  <c r="N46" i="104"/>
  <c r="L58" i="104"/>
  <c r="L61" i="104" s="1"/>
  <c r="G63" i="104"/>
  <c r="L46" i="104"/>
  <c r="P46" i="104" s="1"/>
  <c r="L37" i="103"/>
  <c r="N32" i="104"/>
  <c r="L25" i="103"/>
  <c r="P25" i="103" s="1"/>
  <c r="P23" i="103"/>
  <c r="P58" i="103"/>
  <c r="I18" i="102"/>
  <c r="I19" i="102" s="1"/>
  <c r="I20" i="102" s="1"/>
  <c r="I21" i="102" s="1"/>
  <c r="I22" i="102" s="1"/>
  <c r="I23" i="102" s="1"/>
  <c r="I24" i="102" s="1"/>
  <c r="I25" i="102" s="1"/>
  <c r="I26" i="102" s="1"/>
  <c r="I27" i="102" s="1"/>
  <c r="I30" i="102" s="1"/>
  <c r="I31" i="102" s="1"/>
  <c r="I32" i="102" s="1"/>
  <c r="I33" i="102" s="1"/>
  <c r="I34" i="102" s="1"/>
  <c r="I35" i="102" s="1"/>
  <c r="I36" i="102" s="1"/>
  <c r="I37" i="102" s="1"/>
  <c r="I38" i="102" s="1"/>
  <c r="I39" i="102" s="1"/>
  <c r="I42" i="102" s="1"/>
  <c r="I43" i="102" s="1"/>
  <c r="I44" i="102" s="1"/>
  <c r="I45" i="102" s="1"/>
  <c r="I46" i="102" s="1"/>
  <c r="I47" i="102" s="1"/>
  <c r="I48" i="102" s="1"/>
  <c r="I49" i="102" s="1"/>
  <c r="I50" i="102" s="1"/>
  <c r="I51" i="102" s="1"/>
  <c r="I54" i="102" s="1"/>
  <c r="I55" i="102" s="1"/>
  <c r="I56" i="102" s="1"/>
  <c r="O25" i="103"/>
  <c r="N25" i="103"/>
  <c r="K38" i="104"/>
  <c r="O24" i="104"/>
  <c r="K50" i="104"/>
  <c r="K62" i="104"/>
  <c r="L25" i="102"/>
  <c r="L23" i="104"/>
  <c r="N39" i="104"/>
  <c r="N37" i="104"/>
  <c r="O61" i="104"/>
  <c r="N49" i="104"/>
  <c r="J51" i="104"/>
  <c r="N51" i="104" s="1"/>
  <c r="N58" i="104"/>
  <c r="J61" i="104"/>
  <c r="H63" i="103"/>
  <c r="P63" i="103" s="1"/>
  <c r="P61" i="103"/>
  <c r="K39" i="103"/>
  <c r="O39" i="103" s="1"/>
  <c r="O37" i="103"/>
  <c r="P51" i="103"/>
  <c r="O49" i="103"/>
  <c r="K51" i="103"/>
  <c r="O51" i="103" s="1"/>
  <c r="P49" i="103"/>
  <c r="O61" i="103"/>
  <c r="K63" i="103"/>
  <c r="O63" i="103" s="1"/>
  <c r="L61" i="102"/>
  <c r="L63" i="102" s="1"/>
  <c r="K25" i="102"/>
  <c r="K25" i="104" s="1"/>
  <c r="J25" i="102"/>
  <c r="J25" i="104" s="1"/>
  <c r="K49" i="102"/>
  <c r="K51" i="102" s="1"/>
  <c r="K61" i="102"/>
  <c r="K37" i="102"/>
  <c r="O57" i="102"/>
  <c r="J51" i="102"/>
  <c r="L51" i="102"/>
  <c r="L39" i="102"/>
  <c r="J39" i="102"/>
  <c r="G62" i="102"/>
  <c r="O62" i="102" s="1"/>
  <c r="H38" i="102"/>
  <c r="P38" i="102" s="1"/>
  <c r="G38" i="102"/>
  <c r="O38" i="102" s="1"/>
  <c r="F38" i="102"/>
  <c r="N38" i="102" s="1"/>
  <c r="H35" i="102"/>
  <c r="P35" i="102" s="1"/>
  <c r="G35" i="102"/>
  <c r="O35" i="102" s="1"/>
  <c r="F35" i="102"/>
  <c r="N35" i="102" s="1"/>
  <c r="H33" i="102"/>
  <c r="P33" i="102" s="1"/>
  <c r="F33" i="102"/>
  <c r="N33" i="102" s="1"/>
  <c r="H34" i="102"/>
  <c r="P34" i="102" s="1"/>
  <c r="G34" i="102"/>
  <c r="O34" i="102" s="1"/>
  <c r="F34" i="102"/>
  <c r="N34" i="102" s="1"/>
  <c r="H46" i="102"/>
  <c r="P46" i="102" s="1"/>
  <c r="F46" i="102"/>
  <c r="N46" i="102" s="1"/>
  <c r="H50" i="102"/>
  <c r="P50" i="102" s="1"/>
  <c r="H47" i="102"/>
  <c r="P47" i="102" s="1"/>
  <c r="G50" i="102"/>
  <c r="O50" i="102" s="1"/>
  <c r="F50" i="102"/>
  <c r="N50" i="102" s="1"/>
  <c r="F47" i="102"/>
  <c r="N47" i="102" s="1"/>
  <c r="L37" i="104" l="1"/>
  <c r="L49" i="104"/>
  <c r="L51" i="104" s="1"/>
  <c r="P51" i="104" s="1"/>
  <c r="P58" i="104"/>
  <c r="L25" i="104"/>
  <c r="L39" i="103"/>
  <c r="P39" i="103" s="1"/>
  <c r="P37" i="103"/>
  <c r="O62" i="104"/>
  <c r="K63" i="104"/>
  <c r="O63" i="104" s="1"/>
  <c r="K51" i="104"/>
  <c r="O51" i="104" s="1"/>
  <c r="O50" i="104"/>
  <c r="O38" i="104"/>
  <c r="K39" i="104"/>
  <c r="O39" i="104" s="1"/>
  <c r="N61" i="104"/>
  <c r="J63" i="104"/>
  <c r="N63" i="104" s="1"/>
  <c r="P61" i="104"/>
  <c r="L63" i="104"/>
  <c r="P63" i="104" s="1"/>
  <c r="L39" i="104"/>
  <c r="P39" i="104" s="1"/>
  <c r="P37" i="104"/>
  <c r="I57" i="102"/>
  <c r="I58" i="102" s="1"/>
  <c r="I59" i="102" s="1"/>
  <c r="I60" i="102" s="1"/>
  <c r="I61" i="102" s="1"/>
  <c r="I62" i="102" s="1"/>
  <c r="I63" i="102" s="1"/>
  <c r="K63" i="102"/>
  <c r="K39" i="102"/>
  <c r="G33" i="102"/>
  <c r="O33" i="102" s="1"/>
  <c r="G58" i="102"/>
  <c r="O58" i="102" s="1"/>
  <c r="H32" i="102"/>
  <c r="H56" i="102"/>
  <c r="H48" i="102"/>
  <c r="P48" i="102" s="1"/>
  <c r="H60" i="102"/>
  <c r="P60" i="102" s="1"/>
  <c r="F48" i="102"/>
  <c r="N48" i="102" s="1"/>
  <c r="F60" i="102"/>
  <c r="N60" i="102" s="1"/>
  <c r="G47" i="102"/>
  <c r="O47" i="102" s="1"/>
  <c r="G59" i="102"/>
  <c r="O59" i="102" s="1"/>
  <c r="G46" i="102"/>
  <c r="O46" i="102" s="1"/>
  <c r="G60" i="102"/>
  <c r="O60" i="102" s="1"/>
  <c r="F36" i="102"/>
  <c r="N36" i="102" s="1"/>
  <c r="H36" i="102"/>
  <c r="P36" i="102" s="1"/>
  <c r="H23" i="102"/>
  <c r="H23" i="104" s="1"/>
  <c r="P23" i="104" s="1"/>
  <c r="H45" i="102"/>
  <c r="P45" i="102" s="1"/>
  <c r="H44" i="102"/>
  <c r="F55" i="102"/>
  <c r="P49" i="104" l="1"/>
  <c r="H25" i="102"/>
  <c r="P23" i="102"/>
  <c r="P56" i="102"/>
  <c r="H61" i="102"/>
  <c r="N55" i="102"/>
  <c r="P32" i="102"/>
  <c r="H37" i="102"/>
  <c r="P44" i="102"/>
  <c r="H49" i="102"/>
  <c r="F44" i="102"/>
  <c r="G36" i="102"/>
  <c r="O36" i="102" s="1"/>
  <c r="G48" i="102"/>
  <c r="O48" i="102" s="1"/>
  <c r="F45" i="102"/>
  <c r="N45" i="102" s="1"/>
  <c r="F23" i="102"/>
  <c r="N23" i="102" l="1"/>
  <c r="F23" i="104"/>
  <c r="N23" i="104" s="1"/>
  <c r="P25" i="102"/>
  <c r="H25" i="104"/>
  <c r="P25" i="104" s="1"/>
  <c r="N44" i="102"/>
  <c r="F49" i="102"/>
  <c r="H51" i="102"/>
  <c r="P51" i="102" s="1"/>
  <c r="P49" i="102"/>
  <c r="H63" i="102"/>
  <c r="P63" i="102" s="1"/>
  <c r="P61" i="102"/>
  <c r="H39" i="102"/>
  <c r="P39" i="102" s="1"/>
  <c r="P37" i="102"/>
  <c r="G45" i="102"/>
  <c r="O45" i="102" s="1"/>
  <c r="G55" i="102"/>
  <c r="G56" i="102"/>
  <c r="O56" i="102" s="1"/>
  <c r="F56" i="102"/>
  <c r="F61" i="102" s="1"/>
  <c r="F32" i="102"/>
  <c r="F37" i="102" s="1"/>
  <c r="F25" i="102"/>
  <c r="N25" i="102" l="1"/>
  <c r="F25" i="104"/>
  <c r="N25" i="104" s="1"/>
  <c r="O55" i="102"/>
  <c r="G61" i="102"/>
  <c r="N56" i="102"/>
  <c r="F51" i="102"/>
  <c r="N51" i="102" s="1"/>
  <c r="N49" i="102"/>
  <c r="N32" i="102"/>
  <c r="G23" i="102"/>
  <c r="G23" i="104" s="1"/>
  <c r="O23" i="104" s="1"/>
  <c r="G44" i="102"/>
  <c r="G49" i="102" s="1"/>
  <c r="G32" i="102"/>
  <c r="G37" i="102" s="1"/>
  <c r="G25" i="102" l="1"/>
  <c r="O23" i="102"/>
  <c r="O32" i="102"/>
  <c r="O44" i="102"/>
  <c r="G63" i="102"/>
  <c r="O63" i="102" s="1"/>
  <c r="O61" i="102"/>
  <c r="F39" i="102"/>
  <c r="N39" i="102" s="1"/>
  <c r="N37" i="102"/>
  <c r="F63" i="102"/>
  <c r="N63" i="102" s="1"/>
  <c r="N61" i="102"/>
  <c r="O25" i="102" l="1"/>
  <c r="G25" i="104"/>
  <c r="O25" i="104" s="1"/>
  <c r="G51" i="102"/>
  <c r="O51" i="102" s="1"/>
  <c r="O49" i="102"/>
  <c r="G39" i="102"/>
  <c r="O39" i="102" s="1"/>
  <c r="O37" i="102"/>
</calcChain>
</file>

<file path=xl/sharedStrings.xml><?xml version="1.0" encoding="utf-8"?>
<sst xmlns="http://schemas.openxmlformats.org/spreadsheetml/2006/main" count="584" uniqueCount="87">
  <si>
    <t xml:space="preserve"> </t>
  </si>
  <si>
    <t>DESCRIPTION</t>
  </si>
  <si>
    <t>CTG</t>
  </si>
  <si>
    <t>EXP</t>
  </si>
  <si>
    <t>REV</t>
  </si>
  <si>
    <t>OTH</t>
  </si>
  <si>
    <t>H</t>
  </si>
  <si>
    <t>D</t>
  </si>
  <si>
    <t>B</t>
  </si>
  <si>
    <t>F</t>
  </si>
  <si>
    <t xml:space="preserve">FY-2018 </t>
  </si>
  <si>
    <t>G</t>
  </si>
  <si>
    <t>COLUMN = A</t>
  </si>
  <si>
    <t xml:space="preserve">CHANGE </t>
  </si>
  <si>
    <t xml:space="preserve">FY-2019 </t>
  </si>
  <si>
    <t xml:space="preserve">&amp; FY-2018 </t>
  </si>
  <si>
    <t xml:space="preserve">&amp; FY-2017 </t>
  </si>
  <si>
    <t>TOT</t>
  </si>
  <si>
    <t>SUB</t>
  </si>
  <si>
    <t>TAX</t>
  </si>
  <si>
    <t xml:space="preserve">VALUES </t>
  </si>
  <si>
    <t>CHANGE IN NET ASSETS</t>
  </si>
  <si>
    <t>A-R</t>
  </si>
  <si>
    <t xml:space="preserve">FY-2018-2017 </t>
  </si>
  <si>
    <t xml:space="preserve">FY-2019-2018 </t>
  </si>
  <si>
    <t>J</t>
  </si>
  <si>
    <t>K</t>
  </si>
  <si>
    <t>L</t>
  </si>
  <si>
    <t>EMB</t>
  </si>
  <si>
    <t>C</t>
  </si>
  <si>
    <t>B-D</t>
  </si>
  <si>
    <t>TAX - PAGE 1, ROW 12</t>
  </si>
  <si>
    <t>TAX - "PUSH" VALUE</t>
  </si>
  <si>
    <t>CORRUPT CPA FIRM:</t>
  </si>
  <si>
    <t>CORRUPT ENTITY (INCLUDING SUBSIDIARIES):</t>
  </si>
  <si>
    <t>DIFFERENCE</t>
  </si>
  <si>
    <r>
      <t>https://</t>
    </r>
    <r>
      <rPr>
        <b/>
        <sz val="14"/>
        <color rgb="FF0000FF"/>
        <rFont val="Courier New"/>
        <family val="1"/>
      </rPr>
      <t>i</t>
    </r>
    <r>
      <rPr>
        <b/>
        <sz val="14"/>
        <rFont val="Courier New"/>
        <family val="1"/>
      </rPr>
      <t>can</t>
    </r>
    <r>
      <rPr>
        <b/>
        <sz val="14"/>
        <color rgb="FF00B050"/>
        <rFont val="Courier New"/>
        <family val="1"/>
      </rPr>
      <t>fund</t>
    </r>
    <r>
      <rPr>
        <b/>
        <sz val="14"/>
        <rFont val="Courier New"/>
        <family val="1"/>
      </rPr>
      <t>the</t>
    </r>
    <r>
      <rPr>
        <b/>
        <sz val="14"/>
        <color rgb="FF0000FF"/>
        <rFont val="Courier New"/>
        <family val="1"/>
      </rPr>
      <t>USA</t>
    </r>
    <r>
      <rPr>
        <b/>
        <sz val="14"/>
        <color rgb="FFFF0000"/>
        <rFont val="Courier New"/>
        <family val="1"/>
      </rPr>
      <t>.com/</t>
    </r>
  </si>
  <si>
    <t>EMBEZZLED CASH =</t>
  </si>
  <si>
    <t>PER TGH &amp; KPMG, LLP</t>
  </si>
  <si>
    <t>PER BRUNN, CPA (PA), MBA</t>
  </si>
  <si>
    <t>ACCOUNTS RECEIVABLE &gt;</t>
  </si>
  <si>
    <t>CORRUPT SUBSIDIARY (TGH):</t>
  </si>
  <si>
    <t>AR FY-2017 ENDING VALUE</t>
  </si>
  <si>
    <t>AR FY-2018 CHANGE VALUE</t>
  </si>
  <si>
    <t>NET PATIENT SERVICE REV</t>
  </si>
  <si>
    <t>ACCRUAL - OPERATING EXP</t>
  </si>
  <si>
    <t>OTHER REV BEFORE OP-EXP</t>
  </si>
  <si>
    <t>NON-OPERATING AND OTHER</t>
  </si>
  <si>
    <t>TAMPA GENERAL HOSPITAL</t>
  </si>
  <si>
    <r>
      <t>TGH-</t>
    </r>
    <r>
      <rPr>
        <b/>
        <sz val="16"/>
        <color rgb="FF00B050"/>
        <rFont val="Courier New"/>
        <family val="1"/>
      </rPr>
      <t>EMBEZZLE</t>
    </r>
    <r>
      <rPr>
        <b/>
        <sz val="16"/>
        <rFont val="Courier New"/>
        <family val="1"/>
      </rPr>
      <t xml:space="preserve">:                             AS </t>
    </r>
    <r>
      <rPr>
        <b/>
        <sz val="16"/>
        <color rgb="FFFF0000"/>
        <rFont val="Courier New"/>
        <family val="1"/>
      </rPr>
      <t>BAD DEBT</t>
    </r>
    <r>
      <rPr>
        <b/>
        <sz val="16"/>
        <rFont val="Courier New"/>
        <family val="1"/>
      </rPr>
      <t xml:space="preserve">                            </t>
    </r>
    <r>
      <rPr>
        <b/>
        <sz val="16"/>
        <color rgb="FF0000FF"/>
        <rFont val="Courier New"/>
        <family val="1"/>
      </rPr>
      <t xml:space="preserve"> INCREASES</t>
    </r>
    <r>
      <rPr>
        <b/>
        <sz val="16"/>
        <rFont val="Courier New"/>
        <family val="1"/>
      </rPr>
      <t xml:space="preserve">,                             </t>
    </r>
    <r>
      <rPr>
        <b/>
        <sz val="16"/>
        <color rgb="FF00B050"/>
        <rFont val="Courier New"/>
        <family val="1"/>
      </rPr>
      <t xml:space="preserve">CASH EMBEZZLE </t>
    </r>
    <r>
      <rPr>
        <b/>
        <sz val="16"/>
        <rFont val="Courier New"/>
        <family val="1"/>
      </rPr>
      <t xml:space="preserve">                            ALSO</t>
    </r>
    <r>
      <rPr>
        <b/>
        <sz val="16"/>
        <color rgb="FF0000FF"/>
        <rFont val="Courier New"/>
        <family val="1"/>
      </rPr>
      <t xml:space="preserve"> INCREASES</t>
    </r>
    <r>
      <rPr>
        <b/>
        <sz val="16"/>
        <rFont val="Courier New"/>
        <family val="1"/>
      </rPr>
      <t>.</t>
    </r>
  </si>
  <si>
    <t>CATEGORY = CTG &gt;</t>
  </si>
  <si>
    <t xml:space="preserve">A-R = BALANCE SHEET  </t>
  </si>
  <si>
    <t>&gt;</t>
  </si>
  <si>
    <t>MID-LEVEL TOTALS - PER ADMITTED TO "BAD DEBT" DEDUCTION</t>
  </si>
  <si>
    <t>REALITY TOTALS FOR (1) EMBEZZLED CASH (2) BAD DEBT &amp; (3) A-R</t>
  </si>
  <si>
    <t>BAD DEBT IS AS AUDITED</t>
  </si>
  <si>
    <t>ADDED $10M TO BAD DEBT</t>
  </si>
  <si>
    <t>KPMG LLP (TAMPA FL OFFICE)</t>
  </si>
  <si>
    <t>FLORIDA HEALTH SCIENCES CENTER, INC (FHSC)</t>
  </si>
  <si>
    <t>VALUES HERE ARE AS                                                          PRESENTED BY                                                          TGH &amp; KPMG, LLP                                                          ON THEIR OFFICIAL                                                          2 CONSECUTIVE                                                          AUDIT REPORTS</t>
  </si>
  <si>
    <t xml:space="preserve">TO &gt; </t>
  </si>
  <si>
    <t xml:space="preserve">GET &gt; </t>
  </si>
  <si>
    <t xml:space="preserve">FINAL </t>
  </si>
  <si>
    <t xml:space="preserve">A-R, </t>
  </si>
  <si>
    <t xml:space="preserve">ADD </t>
  </si>
  <si>
    <t>ROWS</t>
  </si>
  <si>
    <t>AUDIT REPORT TOTALS - PER TGH &amp; KPMG, LLP</t>
  </si>
  <si>
    <r>
      <t>https://rumble.com/search/all?q=</t>
    </r>
    <r>
      <rPr>
        <b/>
        <sz val="14"/>
        <color rgb="FFFF0000"/>
        <rFont val="Courier New"/>
        <family val="1"/>
      </rPr>
      <t>tgh-</t>
    </r>
    <r>
      <rPr>
        <b/>
        <sz val="14"/>
        <color rgb="FF00B050"/>
        <rFont val="Courier New"/>
        <family val="1"/>
      </rPr>
      <t>embezzle</t>
    </r>
  </si>
  <si>
    <t xml:space="preserve">57 &amp; 58 </t>
  </si>
  <si>
    <r>
      <t xml:space="preserve">FY-2018               NUMBERS       </t>
    </r>
    <r>
      <rPr>
        <b/>
        <sz val="16"/>
        <color rgb="FFFF0000"/>
        <rFont val="Courier New"/>
        <family val="1"/>
      </rPr>
      <t>PAGE  2</t>
    </r>
  </si>
  <si>
    <r>
      <t xml:space="preserve">FY-2018               NUMBERS       </t>
    </r>
    <r>
      <rPr>
        <b/>
        <sz val="16"/>
        <color rgb="FFFF0000"/>
        <rFont val="Courier New"/>
        <family val="1"/>
      </rPr>
      <t>PAGE  3</t>
    </r>
  </si>
  <si>
    <r>
      <rPr>
        <b/>
        <sz val="18"/>
        <color rgb="FFFF0000"/>
        <rFont val="Courier New"/>
        <family val="1"/>
      </rPr>
      <t xml:space="preserve">PAGE 3 </t>
    </r>
    <r>
      <rPr>
        <b/>
        <sz val="18"/>
        <rFont val="Courier New"/>
        <family val="1"/>
      </rPr>
      <t xml:space="preserve">     </t>
    </r>
    <r>
      <rPr>
        <b/>
        <sz val="18"/>
        <color rgb="FF0000FF"/>
        <rFont val="Courier New"/>
        <family val="1"/>
      </rPr>
      <t xml:space="preserve"> MINUS </t>
    </r>
    <r>
      <rPr>
        <b/>
        <sz val="18"/>
        <rFont val="Courier New"/>
        <family val="1"/>
      </rPr>
      <t xml:space="preserve">      </t>
    </r>
    <r>
      <rPr>
        <b/>
        <sz val="18"/>
        <color rgb="FFFF0000"/>
        <rFont val="Courier New"/>
        <family val="1"/>
      </rPr>
      <t>PAGE 2</t>
    </r>
  </si>
  <si>
    <t>VALUES ARE THE SAME                                                          AS ON PAGE 2,                                                          EXCEPT THIS TIME,                                                          BRUNN, CPA (PA),                                                          ADDED $10 MILLION                                                          TO BAD DEBT.</t>
  </si>
  <si>
    <t>VALUES ON                                                          THIS PAGE ARE                                                          DIFFERENCE VALUES:                                                          PAGE 3                                                          MINUS                                                          PAGE 2</t>
  </si>
  <si>
    <t>IF BAD DEBT GOES UP,                     EMBEZZLED CASH GOES UP,                     AND THESE THREE PAGES                     (PAGES 2, 3, AND 4)                     PROVE THAT THIS IS TRUE.</t>
  </si>
  <si>
    <t>TGH EMBEZZLED 100% OF INCREASE</t>
  </si>
  <si>
    <t>GOOD DEBT REVENUE (GDR)</t>
  </si>
  <si>
    <t>BAD  DEBT EXPENSE (BDE)</t>
  </si>
  <si>
    <t>ASU 2014-09, BDE IN REV</t>
  </si>
  <si>
    <t>AR FY-2018 - BDE IN REV</t>
  </si>
  <si>
    <t>IF USED:  BDE GOES HERE</t>
  </si>
  <si>
    <r>
      <rPr>
        <b/>
        <sz val="16"/>
        <rFont val="Arial Narrow"/>
        <family val="2"/>
      </rPr>
      <t xml:space="preserve">BLACK BORDERED CELLS </t>
    </r>
    <r>
      <rPr>
        <sz val="16"/>
        <rFont val="Arial Narrow"/>
        <family val="2"/>
      </rPr>
      <t xml:space="preserve">                                              ARE</t>
    </r>
    <r>
      <rPr>
        <b/>
        <sz val="16"/>
        <rFont val="Arial Narrow"/>
        <family val="2"/>
      </rPr>
      <t xml:space="preserve"> </t>
    </r>
    <r>
      <rPr>
        <b/>
        <sz val="16"/>
        <color rgb="FFFF0000"/>
        <rFont val="Arial Narrow"/>
        <family val="2"/>
      </rPr>
      <t xml:space="preserve">FRAUDULENT  </t>
    </r>
    <r>
      <rPr>
        <sz val="16"/>
        <rFont val="Arial Narrow"/>
        <family val="2"/>
      </rPr>
      <t xml:space="preserve">                                              ON THE </t>
    </r>
    <r>
      <rPr>
        <b/>
        <sz val="16"/>
        <color rgb="FFFF0000"/>
        <rFont val="Arial Narrow"/>
        <family val="2"/>
      </rPr>
      <t>TGH SIDE</t>
    </r>
    <r>
      <rPr>
        <sz val="16"/>
        <rFont val="Arial Narrow"/>
        <family val="2"/>
      </rPr>
      <t xml:space="preserve">, AND                                             </t>
    </r>
    <r>
      <rPr>
        <b/>
        <sz val="16"/>
        <color rgb="FF0000FF"/>
        <rFont val="Arial Narrow"/>
        <family val="2"/>
      </rPr>
      <t>HONORABLE</t>
    </r>
    <r>
      <rPr>
        <sz val="16"/>
        <rFont val="Arial Narrow"/>
        <family val="2"/>
      </rPr>
      <t xml:space="preserve"> GAAP VALUES                                              ON THE </t>
    </r>
    <r>
      <rPr>
        <b/>
        <sz val="16"/>
        <color rgb="FF0000FF"/>
        <rFont val="Arial Narrow"/>
        <family val="2"/>
      </rPr>
      <t>BRUNN SIDE</t>
    </r>
    <r>
      <rPr>
        <sz val="16"/>
        <rFont val="Arial Narrow"/>
        <family val="2"/>
      </rPr>
      <t>.</t>
    </r>
  </si>
  <si>
    <r>
      <t xml:space="preserve">AUDITED ENTITIES, AND THEIR AUDIT                         CPA FIRMS, SET ALL VALUES BELOW                         EQUAL TO NOT ONLY </t>
    </r>
    <r>
      <rPr>
        <b/>
        <sz val="14"/>
        <color rgb="FF00B050"/>
        <rFont val="Arial Narrow"/>
        <family val="2"/>
      </rPr>
      <t>CASH</t>
    </r>
    <r>
      <rPr>
        <b/>
        <sz val="14"/>
        <rFont val="Arial Narrow"/>
        <family val="2"/>
      </rPr>
      <t>, BUT ALSO                         EQUAL TO</t>
    </r>
    <r>
      <rPr>
        <b/>
        <sz val="14"/>
        <color rgb="FFFF0000"/>
        <rFont val="Arial Narrow"/>
        <family val="2"/>
      </rPr>
      <t xml:space="preserve"> -1</t>
    </r>
    <r>
      <rPr>
        <b/>
        <sz val="14"/>
        <rFont val="Arial Narrow"/>
        <family val="2"/>
      </rPr>
      <t xml:space="preserve"> TIMES </t>
    </r>
    <r>
      <rPr>
        <b/>
        <sz val="14"/>
        <color rgb="FFC00000"/>
        <rFont val="Arial Narrow"/>
        <family val="2"/>
      </rPr>
      <t>NET ASSETS</t>
    </r>
  </si>
  <si>
    <t>GENERALLY ACCEPTED ACCOUNTING PRINCIPLES = GAAP.  ON THIS SIDE                   OF THE PAGE, BRUNN'S VALUES ARE                   IN ACCORDANCE WITH (IAW) GAAP.</t>
  </si>
  <si>
    <t xml:space="preserve"> BOOK C, PAGE 2</t>
  </si>
  <si>
    <t xml:space="preserve"> BOOK C, PAGE 3</t>
  </si>
  <si>
    <t xml:space="preserve"> BOOK C, PAGE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</si>
</sst>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>
    <font>
      <sz val="14"/>
      <color theme="1"/>
      <name val="ArialNarrow"/>
      <family val="2"/>
    </font>
    <font>
      <sz val="12"/>
      <color theme="1"/>
      <name val="Calibri"/>
      <family val="2"/>
      <scheme val="minor"/>
    </font>
    <font>
      <sz val="14"/>
      <name val="Arial Narrow"/>
      <family val="2"/>
    </font>
    <font>
      <b/>
      <sz val="14"/>
      <name val="Courier New"/>
      <family val="1"/>
    </font>
    <font>
      <b/>
      <sz val="14"/>
      <color rgb="FF0000FF"/>
      <name val="Courier New"/>
      <family val="1"/>
    </font>
    <font>
      <b/>
      <sz val="14"/>
      <color rgb="FFFF0000"/>
      <name val="Courier New"/>
      <family val="1"/>
    </font>
    <font>
      <b/>
      <sz val="14"/>
      <color rgb="FF0000FF"/>
      <name val="Arial Narrow"/>
      <family val="2"/>
    </font>
    <font>
      <b/>
      <sz val="14"/>
      <color rgb="FFFFFF00"/>
      <name val="Arial Narrow"/>
      <family val="2"/>
    </font>
    <font>
      <b/>
      <sz val="14"/>
      <color rgb="FFFF0000"/>
      <name val="Arial Narrow"/>
      <family val="2"/>
    </font>
    <font>
      <b/>
      <sz val="14"/>
      <color rgb="FF00B050"/>
      <name val="Courier New"/>
      <family val="1"/>
    </font>
    <font>
      <b/>
      <sz val="16"/>
      <color rgb="FF00B050"/>
      <name val="Courier New"/>
      <family val="1"/>
    </font>
    <font>
      <b/>
      <sz val="16"/>
      <color rgb="FFFF0000"/>
      <name val="Courier New"/>
      <family val="1"/>
    </font>
    <font>
      <b/>
      <sz val="16"/>
      <name val="Courier New"/>
      <family val="1"/>
    </font>
    <font>
      <b/>
      <sz val="16"/>
      <color rgb="FF0000FF"/>
      <name val="Courier New"/>
      <family val="1"/>
    </font>
    <font>
      <sz val="16"/>
      <name val="Arial Narrow"/>
      <family val="2"/>
    </font>
    <font>
      <b/>
      <sz val="16"/>
      <color rgb="FFFF0000"/>
      <name val="Arial Narrow"/>
      <family val="2"/>
    </font>
    <font>
      <b/>
      <sz val="16"/>
      <color rgb="FF0000FF"/>
      <name val="Arial Narrow"/>
      <family val="2"/>
    </font>
    <font>
      <b/>
      <sz val="16"/>
      <name val="Arial Narrow"/>
      <family val="2"/>
    </font>
    <font>
      <b/>
      <sz val="14"/>
      <color rgb="FFFFFF00"/>
      <name val="Courier New"/>
      <family val="1"/>
    </font>
    <font>
      <b/>
      <sz val="18"/>
      <name val="Courier New"/>
      <family val="1"/>
    </font>
    <font>
      <b/>
      <sz val="18"/>
      <color rgb="FFFF0000"/>
      <name val="Courier New"/>
      <family val="1"/>
    </font>
    <font>
      <b/>
      <sz val="18"/>
      <color rgb="FF0000FF"/>
      <name val="Courier New"/>
      <family val="1"/>
    </font>
    <font>
      <b/>
      <sz val="18"/>
      <color rgb="FFC00000"/>
      <name val="Arial Narrow"/>
      <family val="2"/>
    </font>
    <font>
      <b/>
      <sz val="18"/>
      <color rgb="FF0000FF"/>
      <name val="Arial Narrow"/>
      <family val="2"/>
    </font>
    <font>
      <b/>
      <sz val="18"/>
      <color rgb="FFFF0000"/>
      <name val="Arial Narrow"/>
      <family val="2"/>
    </font>
    <font>
      <b/>
      <sz val="14"/>
      <name val="Arial Narrow"/>
      <family val="2"/>
    </font>
    <font>
      <b/>
      <sz val="26"/>
      <color rgb="FFFFFF00"/>
      <name val="Arial Narrow"/>
      <family val="2"/>
    </font>
    <font>
      <b/>
      <sz val="14"/>
      <color rgb="FF00B050"/>
      <name val="Arial Narrow"/>
      <family val="2"/>
    </font>
    <font>
      <b/>
      <sz val="14"/>
      <color rgb="FFC00000"/>
      <name val="Arial Narrow"/>
      <family val="2"/>
    </font>
  </fonts>
  <fills count="1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EFFFC4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A7FD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8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ck">
        <color rgb="FF00B050"/>
      </bottom>
      <diagonal/>
    </border>
    <border>
      <left style="thin">
        <color indexed="64"/>
      </left>
      <right style="thin">
        <color indexed="64"/>
      </right>
      <top/>
      <bottom style="thick">
        <color rgb="FFFF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rgb="FF00B050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n">
        <color auto="1"/>
      </right>
      <top/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n">
        <color indexed="64"/>
      </right>
      <top style="thick">
        <color auto="1"/>
      </top>
      <bottom/>
      <diagonal/>
    </border>
    <border>
      <left style="thick">
        <color auto="1"/>
      </left>
      <right style="thin">
        <color indexed="64"/>
      </right>
      <top/>
      <bottom style="thick">
        <color auto="1"/>
      </bottom>
      <diagonal/>
    </border>
  </borders>
  <cellStyleXfs count="2">
    <xf numFmtId="0" fontId="0" fillId="0" borderId="0"/>
    <xf numFmtId="0" fontId="1" fillId="0" borderId="0"/>
  </cellStyleXfs>
  <cellXfs count="137">
    <xf numFmtId="0" fontId="0" fillId="0" borderId="0" xfId="0"/>
    <xf numFmtId="37" fontId="2" fillId="0" borderId="0" xfId="0" applyNumberFormat="1" applyFont="1" applyAlignment="1">
      <alignment vertical="center"/>
    </xf>
    <xf numFmtId="49" fontId="2" fillId="0" borderId="0" xfId="0" applyNumberFormat="1" applyFont="1" applyAlignment="1">
      <alignment vertical="center"/>
    </xf>
    <xf numFmtId="37" fontId="2" fillId="0" borderId="2" xfId="0" applyNumberFormat="1" applyFont="1" applyBorder="1" applyAlignment="1">
      <alignment vertical="center"/>
    </xf>
    <xf numFmtId="37" fontId="2" fillId="5" borderId="2" xfId="0" applyNumberFormat="1" applyFont="1" applyFill="1" applyBorder="1" applyAlignment="1">
      <alignment vertical="center"/>
    </xf>
    <xf numFmtId="37" fontId="2" fillId="0" borderId="5" xfId="0" applyNumberFormat="1" applyFont="1" applyBorder="1" applyAlignment="1">
      <alignment vertical="center"/>
    </xf>
    <xf numFmtId="3" fontId="6" fillId="0" borderId="0" xfId="0" applyNumberFormat="1" applyFont="1" applyAlignment="1">
      <alignment horizontal="center" vertical="center"/>
    </xf>
    <xf numFmtId="49" fontId="2" fillId="4" borderId="1" xfId="0" quotePrefix="1" applyNumberFormat="1" applyFont="1" applyFill="1" applyBorder="1" applyAlignment="1">
      <alignment horizontal="center" vertical="center"/>
    </xf>
    <xf numFmtId="37" fontId="2" fillId="0" borderId="6" xfId="0" applyNumberFormat="1" applyFont="1" applyBorder="1" applyAlignment="1">
      <alignment vertical="center"/>
    </xf>
    <xf numFmtId="37" fontId="2" fillId="0" borderId="3" xfId="0" applyNumberFormat="1" applyFont="1" applyBorder="1" applyAlignment="1">
      <alignment vertical="center"/>
    </xf>
    <xf numFmtId="37" fontId="2" fillId="3" borderId="4" xfId="0" applyNumberFormat="1" applyFont="1" applyFill="1" applyBorder="1" applyAlignment="1">
      <alignment horizontal="right" vertical="center"/>
    </xf>
    <xf numFmtId="37" fontId="2" fillId="3" borderId="3" xfId="0" quotePrefix="1" applyNumberFormat="1" applyFont="1" applyFill="1" applyBorder="1" applyAlignment="1">
      <alignment horizontal="right" vertical="center"/>
    </xf>
    <xf numFmtId="3" fontId="3" fillId="0" borderId="2" xfId="0" applyNumberFormat="1" applyFont="1" applyBorder="1" applyAlignment="1">
      <alignment horizontal="center" vertical="center"/>
    </xf>
    <xf numFmtId="3" fontId="3" fillId="5" borderId="2" xfId="0" applyNumberFormat="1" applyFont="1" applyFill="1" applyBorder="1" applyAlignment="1">
      <alignment horizontal="center" vertical="center"/>
    </xf>
    <xf numFmtId="3" fontId="3" fillId="0" borderId="6" xfId="0" applyNumberFormat="1" applyFont="1" applyBorder="1" applyAlignment="1">
      <alignment horizontal="center" vertical="center"/>
    </xf>
    <xf numFmtId="3" fontId="3" fillId="0" borderId="3" xfId="0" applyNumberFormat="1" applyFont="1" applyBorder="1" applyAlignment="1">
      <alignment horizontal="center" vertical="center"/>
    </xf>
    <xf numFmtId="49" fontId="3" fillId="2" borderId="1" xfId="0" applyNumberFormat="1" applyFont="1" applyFill="1" applyBorder="1" applyAlignment="1">
      <alignment vertical="center"/>
    </xf>
    <xf numFmtId="49" fontId="3" fillId="0" borderId="2" xfId="0" applyNumberFormat="1" applyFont="1" applyBorder="1" applyAlignment="1">
      <alignment vertical="center"/>
    </xf>
    <xf numFmtId="49" fontId="3" fillId="0" borderId="6" xfId="0" applyNumberFormat="1" applyFont="1" applyBorder="1" applyAlignment="1">
      <alignment vertical="center"/>
    </xf>
    <xf numFmtId="49" fontId="3" fillId="0" borderId="3" xfId="0" applyNumberFormat="1" applyFont="1" applyBorder="1" applyAlignment="1">
      <alignment vertical="center"/>
    </xf>
    <xf numFmtId="37" fontId="2" fillId="0" borderId="10" xfId="0" applyNumberFormat="1" applyFont="1" applyBorder="1" applyAlignment="1">
      <alignment vertical="center"/>
    </xf>
    <xf numFmtId="49" fontId="6" fillId="0" borderId="0" xfId="0" applyNumberFormat="1" applyFont="1" applyAlignment="1">
      <alignment horizontal="left" vertical="center"/>
    </xf>
    <xf numFmtId="37" fontId="2" fillId="7" borderId="2" xfId="0" applyNumberFormat="1" applyFont="1" applyFill="1" applyBorder="1" applyAlignment="1">
      <alignment vertical="center"/>
    </xf>
    <xf numFmtId="37" fontId="2" fillId="3" borderId="1" xfId="0" quotePrefix="1" applyNumberFormat="1" applyFont="1" applyFill="1" applyBorder="1" applyAlignment="1">
      <alignment horizontal="right" vertical="center"/>
    </xf>
    <xf numFmtId="37" fontId="2" fillId="0" borderId="12" xfId="0" applyNumberFormat="1" applyFont="1" applyBorder="1" applyAlignment="1">
      <alignment vertical="center"/>
    </xf>
    <xf numFmtId="37" fontId="3" fillId="0" borderId="0" xfId="0" applyNumberFormat="1" applyFont="1" applyAlignment="1">
      <alignment horizontal="center" vertical="center"/>
    </xf>
    <xf numFmtId="37" fontId="6" fillId="0" borderId="0" xfId="0" applyNumberFormat="1" applyFont="1" applyAlignment="1">
      <alignment vertical="center" wrapText="1"/>
    </xf>
    <xf numFmtId="37" fontId="2" fillId="5" borderId="0" xfId="0" applyNumberFormat="1" applyFont="1" applyFill="1" applyAlignment="1">
      <alignment vertical="center"/>
    </xf>
    <xf numFmtId="3" fontId="6" fillId="5" borderId="0" xfId="0" applyNumberFormat="1" applyFont="1" applyFill="1" applyAlignment="1">
      <alignment horizontal="center" vertical="center"/>
    </xf>
    <xf numFmtId="3" fontId="3" fillId="7" borderId="2" xfId="0" applyNumberFormat="1" applyFont="1" applyFill="1" applyBorder="1" applyAlignment="1">
      <alignment horizontal="center" vertical="center"/>
    </xf>
    <xf numFmtId="3" fontId="3" fillId="0" borderId="5" xfId="0" applyNumberFormat="1" applyFont="1" applyBorder="1" applyAlignment="1">
      <alignment horizontal="center" vertical="center"/>
    </xf>
    <xf numFmtId="3" fontId="3" fillId="7" borderId="4" xfId="0" applyNumberFormat="1" applyFont="1" applyFill="1" applyBorder="1" applyAlignment="1">
      <alignment horizontal="center" vertical="center"/>
    </xf>
    <xf numFmtId="49" fontId="3" fillId="7" borderId="1" xfId="0" applyNumberFormat="1" applyFont="1" applyFill="1" applyBorder="1" applyAlignment="1">
      <alignment horizontal="center" vertical="center"/>
    </xf>
    <xf numFmtId="3" fontId="3" fillId="0" borderId="10" xfId="0" applyNumberFormat="1" applyFont="1" applyBorder="1" applyAlignment="1">
      <alignment horizontal="center" vertical="center"/>
    </xf>
    <xf numFmtId="37" fontId="2" fillId="0" borderId="0" xfId="0" applyNumberFormat="1" applyFont="1" applyAlignment="1">
      <alignment horizontal="center" vertical="center"/>
    </xf>
    <xf numFmtId="49" fontId="3" fillId="0" borderId="5" xfId="0" applyNumberFormat="1" applyFont="1" applyBorder="1" applyAlignment="1">
      <alignment vertical="center"/>
    </xf>
    <xf numFmtId="37" fontId="3" fillId="0" borderId="0" xfId="0" applyNumberFormat="1" applyFont="1" applyAlignment="1">
      <alignment horizontal="right" vertical="center"/>
    </xf>
    <xf numFmtId="37" fontId="4" fillId="0" borderId="0" xfId="0" applyNumberFormat="1" applyFont="1" applyAlignment="1">
      <alignment horizontal="right" vertical="center"/>
    </xf>
    <xf numFmtId="37" fontId="2" fillId="5" borderId="19" xfId="0" applyNumberFormat="1" applyFont="1" applyFill="1" applyBorder="1" applyAlignment="1">
      <alignment vertical="center"/>
    </xf>
    <xf numFmtId="37" fontId="2" fillId="0" borderId="21" xfId="0" applyNumberFormat="1" applyFont="1" applyBorder="1" applyAlignment="1">
      <alignment vertical="center"/>
    </xf>
    <xf numFmtId="37" fontId="2" fillId="5" borderId="21" xfId="0" applyNumberFormat="1" applyFont="1" applyFill="1" applyBorder="1" applyAlignment="1">
      <alignment vertical="center"/>
    </xf>
    <xf numFmtId="49" fontId="11" fillId="7" borderId="1" xfId="0" applyNumberFormat="1" applyFont="1" applyFill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center" vertical="center"/>
    </xf>
    <xf numFmtId="3" fontId="18" fillId="8" borderId="1" xfId="0" applyNumberFormat="1" applyFont="1" applyFill="1" applyBorder="1" applyAlignment="1">
      <alignment horizontal="center" vertical="center"/>
    </xf>
    <xf numFmtId="37" fontId="5" fillId="0" borderId="12" xfId="0" applyNumberFormat="1" applyFont="1" applyBorder="1" applyAlignment="1">
      <alignment horizontal="center" vertical="center"/>
    </xf>
    <xf numFmtId="37" fontId="4" fillId="0" borderId="12" xfId="0" applyNumberFormat="1" applyFont="1" applyBorder="1" applyAlignment="1">
      <alignment horizontal="center" vertical="center"/>
    </xf>
    <xf numFmtId="3" fontId="18" fillId="11" borderId="1" xfId="0" applyNumberFormat="1" applyFont="1" applyFill="1" applyBorder="1" applyAlignment="1">
      <alignment horizontal="center" vertical="center"/>
    </xf>
    <xf numFmtId="49" fontId="8" fillId="0" borderId="0" xfId="0" applyNumberFormat="1" applyFont="1" applyAlignment="1">
      <alignment horizontal="left" vertical="center"/>
    </xf>
    <xf numFmtId="3" fontId="6" fillId="0" borderId="0" xfId="0" applyNumberFormat="1" applyFont="1" applyAlignment="1">
      <alignment horizontal="centerContinuous" vertical="center"/>
    </xf>
    <xf numFmtId="3" fontId="6" fillId="0" borderId="0" xfId="0" applyNumberFormat="1" applyFont="1" applyAlignment="1">
      <alignment horizontal="right" vertical="center" indent="1"/>
    </xf>
    <xf numFmtId="37" fontId="9" fillId="0" borderId="12" xfId="0" applyNumberFormat="1" applyFont="1" applyBorder="1" applyAlignment="1">
      <alignment horizontal="center" vertical="center"/>
    </xf>
    <xf numFmtId="37" fontId="2" fillId="5" borderId="22" xfId="0" applyNumberFormat="1" applyFont="1" applyFill="1" applyBorder="1" applyAlignment="1">
      <alignment vertical="center"/>
    </xf>
    <xf numFmtId="37" fontId="2" fillId="0" borderId="22" xfId="0" applyNumberFormat="1" applyFont="1" applyBorder="1" applyAlignment="1">
      <alignment vertical="center"/>
    </xf>
    <xf numFmtId="37" fontId="2" fillId="5" borderId="23" xfId="0" applyNumberFormat="1" applyFont="1" applyFill="1" applyBorder="1" applyAlignment="1">
      <alignment vertical="center"/>
    </xf>
    <xf numFmtId="37" fontId="2" fillId="0" borderId="24" xfId="0" applyNumberFormat="1" applyFont="1" applyBorder="1" applyAlignment="1">
      <alignment vertical="center"/>
    </xf>
    <xf numFmtId="3" fontId="3" fillId="5" borderId="25" xfId="0" applyNumberFormat="1" applyFont="1" applyFill="1" applyBorder="1" applyAlignment="1">
      <alignment horizontal="center" vertical="center"/>
    </xf>
    <xf numFmtId="3" fontId="6" fillId="5" borderId="23" xfId="0" applyNumberFormat="1" applyFont="1" applyFill="1" applyBorder="1" applyAlignment="1">
      <alignment horizontal="center" vertical="center"/>
    </xf>
    <xf numFmtId="3" fontId="3" fillId="0" borderId="26" xfId="0" applyNumberFormat="1" applyFont="1" applyBorder="1" applyAlignment="1">
      <alignment horizontal="center" vertical="center"/>
    </xf>
    <xf numFmtId="3" fontId="6" fillId="0" borderId="24" xfId="0" applyNumberFormat="1" applyFont="1" applyBorder="1" applyAlignment="1">
      <alignment horizontal="center" vertical="center"/>
    </xf>
    <xf numFmtId="3" fontId="25" fillId="0" borderId="0" xfId="0" applyNumberFormat="1" applyFont="1" applyAlignment="1">
      <alignment horizontal="right" vertical="center" indent="1"/>
    </xf>
    <xf numFmtId="49" fontId="5" fillId="5" borderId="2" xfId="0" applyNumberFormat="1" applyFont="1" applyFill="1" applyBorder="1" applyAlignment="1">
      <alignment vertical="center"/>
    </xf>
    <xf numFmtId="49" fontId="4" fillId="0" borderId="2" xfId="0" applyNumberFormat="1" applyFont="1" applyBorder="1" applyAlignment="1">
      <alignment vertical="center"/>
    </xf>
    <xf numFmtId="49" fontId="4" fillId="5" borderId="2" xfId="0" applyNumberFormat="1" applyFont="1" applyFill="1" applyBorder="1" applyAlignment="1">
      <alignment vertical="center"/>
    </xf>
    <xf numFmtId="49" fontId="18" fillId="8" borderId="2" xfId="0" applyNumberFormat="1" applyFont="1" applyFill="1" applyBorder="1" applyAlignment="1">
      <alignment vertical="center"/>
    </xf>
    <xf numFmtId="49" fontId="24" fillId="0" borderId="11" xfId="0" applyNumberFormat="1" applyFont="1" applyBorder="1" applyAlignment="1">
      <alignment horizontal="center" vertical="center" wrapText="1"/>
    </xf>
    <xf numFmtId="49" fontId="24" fillId="0" borderId="0" xfId="0" applyNumberFormat="1" applyFont="1" applyAlignment="1">
      <alignment horizontal="center" vertical="center" wrapText="1"/>
    </xf>
    <xf numFmtId="49" fontId="11" fillId="7" borderId="4" xfId="0" applyNumberFormat="1" applyFont="1" applyFill="1" applyBorder="1" applyAlignment="1">
      <alignment horizontal="center" vertical="center" wrapText="1"/>
    </xf>
    <xf numFmtId="49" fontId="11" fillId="7" borderId="2" xfId="0" applyNumberFormat="1" applyFont="1" applyFill="1" applyBorder="1" applyAlignment="1">
      <alignment horizontal="center" vertical="center" wrapText="1"/>
    </xf>
    <xf numFmtId="49" fontId="11" fillId="7" borderId="3" xfId="0" applyNumberFormat="1" applyFont="1" applyFill="1" applyBorder="1" applyAlignment="1">
      <alignment horizontal="center" vertical="center" wrapText="1"/>
    </xf>
    <xf numFmtId="37" fontId="7" fillId="9" borderId="7" xfId="0" quotePrefix="1" applyNumberFormat="1" applyFont="1" applyFill="1" applyBorder="1" applyAlignment="1">
      <alignment horizontal="center" vertical="center"/>
    </xf>
    <xf numFmtId="37" fontId="7" fillId="9" borderId="8" xfId="0" quotePrefix="1" applyNumberFormat="1" applyFont="1" applyFill="1" applyBorder="1" applyAlignment="1">
      <alignment horizontal="center" vertical="center"/>
    </xf>
    <xf numFmtId="37" fontId="7" fillId="9" borderId="9" xfId="0" quotePrefix="1" applyNumberFormat="1" applyFont="1" applyFill="1" applyBorder="1" applyAlignment="1">
      <alignment horizontal="center" vertical="center"/>
    </xf>
    <xf numFmtId="37" fontId="7" fillId="6" borderId="7" xfId="0" quotePrefix="1" applyNumberFormat="1" applyFont="1" applyFill="1" applyBorder="1" applyAlignment="1">
      <alignment horizontal="center" vertical="center"/>
    </xf>
    <xf numFmtId="37" fontId="7" fillId="6" borderId="8" xfId="0" quotePrefix="1" applyNumberFormat="1" applyFont="1" applyFill="1" applyBorder="1" applyAlignment="1">
      <alignment horizontal="center" vertical="center"/>
    </xf>
    <xf numFmtId="37" fontId="7" fillId="6" borderId="9" xfId="0" quotePrefix="1" applyNumberFormat="1" applyFont="1" applyFill="1" applyBorder="1" applyAlignment="1">
      <alignment horizontal="center" vertical="center"/>
    </xf>
    <xf numFmtId="37" fontId="7" fillId="8" borderId="7" xfId="0" quotePrefix="1" applyNumberFormat="1" applyFont="1" applyFill="1" applyBorder="1" applyAlignment="1">
      <alignment horizontal="center" vertical="center"/>
    </xf>
    <xf numFmtId="37" fontId="7" fillId="8" borderId="8" xfId="0" quotePrefix="1" applyNumberFormat="1" applyFont="1" applyFill="1" applyBorder="1" applyAlignment="1">
      <alignment horizontal="center" vertical="center"/>
    </xf>
    <xf numFmtId="37" fontId="7" fillId="8" borderId="9" xfId="0" quotePrefix="1" applyNumberFormat="1" applyFont="1" applyFill="1" applyBorder="1" applyAlignment="1">
      <alignment horizontal="center" vertical="center"/>
    </xf>
    <xf numFmtId="49" fontId="14" fillId="2" borderId="19" xfId="0" quotePrefix="1" applyNumberFormat="1" applyFont="1" applyFill="1" applyBorder="1" applyAlignment="1">
      <alignment horizontal="center" vertical="center" wrapText="1"/>
    </xf>
    <xf numFmtId="49" fontId="14" fillId="2" borderId="20" xfId="0" applyNumberFormat="1" applyFont="1" applyFill="1" applyBorder="1" applyAlignment="1">
      <alignment horizontal="center" vertical="center" wrapText="1"/>
    </xf>
    <xf numFmtId="49" fontId="14" fillId="2" borderId="21" xfId="0" applyNumberFormat="1" applyFont="1" applyFill="1" applyBorder="1" applyAlignment="1">
      <alignment horizontal="center" vertical="center" wrapText="1"/>
    </xf>
    <xf numFmtId="3" fontId="26" fillId="10" borderId="4" xfId="0" applyNumberFormat="1" applyFont="1" applyFill="1" applyBorder="1" applyAlignment="1">
      <alignment horizontal="left" vertical="center"/>
    </xf>
    <xf numFmtId="3" fontId="26" fillId="10" borderId="3" xfId="0" applyNumberFormat="1" applyFont="1" applyFill="1" applyBorder="1" applyAlignment="1">
      <alignment horizontal="left" vertical="center"/>
    </xf>
    <xf numFmtId="37" fontId="4" fillId="0" borderId="0" xfId="0" applyNumberFormat="1" applyFont="1" applyAlignment="1">
      <alignment horizontal="center" vertical="center"/>
    </xf>
    <xf numFmtId="37" fontId="18" fillId="6" borderId="7" xfId="0" applyNumberFormat="1" applyFont="1" applyFill="1" applyBorder="1" applyAlignment="1">
      <alignment horizontal="center" vertical="center"/>
    </xf>
    <xf numFmtId="37" fontId="18" fillId="6" borderId="8" xfId="0" applyNumberFormat="1" applyFont="1" applyFill="1" applyBorder="1" applyAlignment="1">
      <alignment horizontal="center" vertical="center"/>
    </xf>
    <xf numFmtId="37" fontId="18" fillId="6" borderId="9" xfId="0" applyNumberFormat="1" applyFont="1" applyFill="1" applyBorder="1" applyAlignment="1">
      <alignment horizontal="center" vertical="center"/>
    </xf>
    <xf numFmtId="49" fontId="5" fillId="0" borderId="0" xfId="0" applyNumberFormat="1" applyFont="1" applyAlignment="1" applyProtection="1">
      <alignment horizontal="center" vertical="center"/>
      <protection locked="0"/>
    </xf>
    <xf numFmtId="49" fontId="3" fillId="0" borderId="0" xfId="0" quotePrefix="1" applyNumberFormat="1" applyFont="1" applyAlignment="1">
      <alignment horizontal="center" vertical="center"/>
    </xf>
    <xf numFmtId="37" fontId="2" fillId="0" borderId="0" xfId="0" applyNumberFormat="1" applyFont="1" applyAlignment="1">
      <alignment horizontal="center" vertical="center" wrapText="1"/>
    </xf>
    <xf numFmtId="37" fontId="2" fillId="0" borderId="12" xfId="0" applyNumberFormat="1" applyFont="1" applyBorder="1" applyAlignment="1">
      <alignment horizontal="center" vertical="center" wrapText="1"/>
    </xf>
    <xf numFmtId="37" fontId="2" fillId="12" borderId="15" xfId="0" quotePrefix="1" applyNumberFormat="1" applyFont="1" applyFill="1" applyBorder="1" applyAlignment="1">
      <alignment horizontal="center" vertical="center" wrapText="1"/>
    </xf>
    <xf numFmtId="37" fontId="2" fillId="12" borderId="11" xfId="0" applyNumberFormat="1" applyFont="1" applyFill="1" applyBorder="1" applyAlignment="1">
      <alignment horizontal="center" vertical="center" wrapText="1"/>
    </xf>
    <xf numFmtId="37" fontId="2" fillId="12" borderId="16" xfId="0" applyNumberFormat="1" applyFont="1" applyFill="1" applyBorder="1" applyAlignment="1">
      <alignment horizontal="center" vertical="center" wrapText="1"/>
    </xf>
    <xf numFmtId="37" fontId="2" fillId="12" borderId="14" xfId="0" applyNumberFormat="1" applyFont="1" applyFill="1" applyBorder="1" applyAlignment="1">
      <alignment horizontal="center" vertical="center" wrapText="1"/>
    </xf>
    <xf numFmtId="37" fontId="2" fillId="12" borderId="0" xfId="0" applyNumberFormat="1" applyFont="1" applyFill="1" applyAlignment="1">
      <alignment horizontal="center" vertical="center" wrapText="1"/>
    </xf>
    <xf numFmtId="37" fontId="2" fillId="12" borderId="13" xfId="0" applyNumberFormat="1" applyFont="1" applyFill="1" applyBorder="1" applyAlignment="1">
      <alignment horizontal="center" vertical="center" wrapText="1"/>
    </xf>
    <xf numFmtId="37" fontId="2" fillId="12" borderId="17" xfId="0" applyNumberFormat="1" applyFont="1" applyFill="1" applyBorder="1" applyAlignment="1">
      <alignment horizontal="center" vertical="center" wrapText="1"/>
    </xf>
    <xf numFmtId="37" fontId="2" fillId="12" borderId="12" xfId="0" applyNumberFormat="1" applyFont="1" applyFill="1" applyBorder="1" applyAlignment="1">
      <alignment horizontal="center" vertical="center" wrapText="1"/>
    </xf>
    <xf numFmtId="37" fontId="2" fillId="12" borderId="18" xfId="0" applyNumberFormat="1" applyFont="1" applyFill="1" applyBorder="1" applyAlignment="1">
      <alignment horizontal="center" vertical="center" wrapText="1"/>
    </xf>
    <xf numFmtId="37" fontId="25" fillId="3" borderId="15" xfId="0" applyNumberFormat="1" applyFont="1" applyFill="1" applyBorder="1" applyAlignment="1">
      <alignment horizontal="center" vertical="center" wrapText="1"/>
    </xf>
    <xf numFmtId="37" fontId="25" fillId="3" borderId="11" xfId="0" applyNumberFormat="1" applyFont="1" applyFill="1" applyBorder="1" applyAlignment="1">
      <alignment horizontal="center" vertical="center" wrapText="1"/>
    </xf>
    <xf numFmtId="37" fontId="25" fillId="3" borderId="16" xfId="0" applyNumberFormat="1" applyFont="1" applyFill="1" applyBorder="1" applyAlignment="1">
      <alignment horizontal="center" vertical="center" wrapText="1"/>
    </xf>
    <xf numFmtId="37" fontId="25" fillId="3" borderId="14" xfId="0" applyNumberFormat="1" applyFont="1" applyFill="1" applyBorder="1" applyAlignment="1">
      <alignment horizontal="center" vertical="center" wrapText="1"/>
    </xf>
    <xf numFmtId="37" fontId="25" fillId="3" borderId="0" xfId="0" applyNumberFormat="1" applyFont="1" applyFill="1" applyAlignment="1">
      <alignment horizontal="center" vertical="center" wrapText="1"/>
    </xf>
    <xf numFmtId="37" fontId="25" fillId="3" borderId="13" xfId="0" applyNumberFormat="1" applyFont="1" applyFill="1" applyBorder="1" applyAlignment="1">
      <alignment horizontal="center" vertical="center" wrapText="1"/>
    </xf>
    <xf numFmtId="37" fontId="25" fillId="3" borderId="17" xfId="0" applyNumberFormat="1" applyFont="1" applyFill="1" applyBorder="1" applyAlignment="1">
      <alignment horizontal="center" vertical="center" wrapText="1"/>
    </xf>
    <xf numFmtId="37" fontId="25" fillId="3" borderId="12" xfId="0" applyNumberFormat="1" applyFont="1" applyFill="1" applyBorder="1" applyAlignment="1">
      <alignment horizontal="center" vertical="center" wrapText="1"/>
    </xf>
    <xf numFmtId="37" fontId="25" fillId="3" borderId="18" xfId="0" applyNumberFormat="1" applyFont="1" applyFill="1" applyBorder="1" applyAlignment="1">
      <alignment horizontal="center" vertical="center" wrapText="1"/>
    </xf>
    <xf numFmtId="37" fontId="3" fillId="2" borderId="7" xfId="0" applyNumberFormat="1" applyFont="1" applyFill="1" applyBorder="1" applyAlignment="1">
      <alignment horizontal="center" vertical="center"/>
    </xf>
    <xf numFmtId="37" fontId="3" fillId="2" borderId="8" xfId="0" applyNumberFormat="1" applyFont="1" applyFill="1" applyBorder="1" applyAlignment="1">
      <alignment horizontal="center" vertical="center"/>
    </xf>
    <xf numFmtId="37" fontId="3" fillId="2" borderId="9" xfId="0" applyNumberFormat="1" applyFont="1" applyFill="1" applyBorder="1" applyAlignment="1">
      <alignment horizontal="center" vertical="center"/>
    </xf>
    <xf numFmtId="3" fontId="12" fillId="3" borderId="15" xfId="0" applyNumberFormat="1" applyFont="1" applyFill="1" applyBorder="1" applyAlignment="1">
      <alignment horizontal="center" vertical="center" wrapText="1"/>
    </xf>
    <xf numFmtId="3" fontId="12" fillId="3" borderId="11" xfId="0" applyNumberFormat="1" applyFont="1" applyFill="1" applyBorder="1" applyAlignment="1">
      <alignment horizontal="center" vertical="center" wrapText="1"/>
    </xf>
    <xf numFmtId="3" fontId="12" fillId="3" borderId="16" xfId="0" applyNumberFormat="1" applyFont="1" applyFill="1" applyBorder="1" applyAlignment="1">
      <alignment horizontal="center" vertical="center" wrapText="1"/>
    </xf>
    <xf numFmtId="3" fontId="12" fillId="3" borderId="14" xfId="0" applyNumberFormat="1" applyFont="1" applyFill="1" applyBorder="1" applyAlignment="1">
      <alignment horizontal="center" vertical="center" wrapText="1"/>
    </xf>
    <xf numFmtId="3" fontId="12" fillId="3" borderId="0" xfId="0" applyNumberFormat="1" applyFont="1" applyFill="1" applyAlignment="1">
      <alignment horizontal="center" vertical="center" wrapText="1"/>
    </xf>
    <xf numFmtId="3" fontId="12" fillId="3" borderId="13" xfId="0" applyNumberFormat="1" applyFont="1" applyFill="1" applyBorder="1" applyAlignment="1">
      <alignment horizontal="center" vertical="center" wrapText="1"/>
    </xf>
    <xf numFmtId="3" fontId="12" fillId="3" borderId="17" xfId="0" applyNumberFormat="1" applyFont="1" applyFill="1" applyBorder="1" applyAlignment="1">
      <alignment horizontal="center" vertical="center" wrapText="1"/>
    </xf>
    <xf numFmtId="3" fontId="12" fillId="3" borderId="12" xfId="0" applyNumberFormat="1" applyFont="1" applyFill="1" applyBorder="1" applyAlignment="1">
      <alignment horizontal="center" vertical="center" wrapText="1"/>
    </xf>
    <xf numFmtId="3" fontId="12" fillId="3" borderId="18" xfId="0" applyNumberFormat="1" applyFont="1" applyFill="1" applyBorder="1" applyAlignment="1">
      <alignment horizontal="center" vertical="center" wrapText="1"/>
    </xf>
    <xf numFmtId="37" fontId="18" fillId="8" borderId="7" xfId="0" applyNumberFormat="1" applyFont="1" applyFill="1" applyBorder="1" applyAlignment="1">
      <alignment horizontal="center" vertical="center"/>
    </xf>
    <xf numFmtId="37" fontId="18" fillId="8" borderId="8" xfId="0" applyNumberFormat="1" applyFont="1" applyFill="1" applyBorder="1" applyAlignment="1">
      <alignment horizontal="center" vertical="center"/>
    </xf>
    <xf numFmtId="37" fontId="18" fillId="8" borderId="9" xfId="0" applyNumberFormat="1" applyFont="1" applyFill="1" applyBorder="1" applyAlignment="1">
      <alignment horizontal="center" vertical="center"/>
    </xf>
    <xf numFmtId="49" fontId="23" fillId="0" borderId="11" xfId="0" applyNumberFormat="1" applyFont="1" applyBorder="1" applyAlignment="1">
      <alignment horizontal="center" vertical="center" wrapText="1"/>
    </xf>
    <xf numFmtId="49" fontId="23" fillId="0" borderId="0" xfId="0" applyNumberFormat="1" applyFont="1" applyAlignment="1">
      <alignment horizontal="center" vertical="center" wrapText="1"/>
    </xf>
    <xf numFmtId="49" fontId="22" fillId="0" borderId="11" xfId="0" applyNumberFormat="1" applyFont="1" applyBorder="1" applyAlignment="1">
      <alignment horizontal="center" vertical="center" wrapText="1"/>
    </xf>
    <xf numFmtId="49" fontId="22" fillId="0" borderId="0" xfId="0" applyNumberFormat="1" applyFont="1" applyAlignment="1">
      <alignment horizontal="center" vertical="center" wrapText="1"/>
    </xf>
    <xf numFmtId="3" fontId="19" fillId="7" borderId="15" xfId="0" applyNumberFormat="1" applyFont="1" applyFill="1" applyBorder="1" applyAlignment="1">
      <alignment horizontal="center" vertical="center" wrapText="1"/>
    </xf>
    <xf numFmtId="3" fontId="19" fillId="7" borderId="11" xfId="0" applyNumberFormat="1" applyFont="1" applyFill="1" applyBorder="1" applyAlignment="1">
      <alignment horizontal="center" vertical="center" wrapText="1"/>
    </xf>
    <xf numFmtId="3" fontId="19" fillId="7" borderId="16" xfId="0" applyNumberFormat="1" applyFont="1" applyFill="1" applyBorder="1" applyAlignment="1">
      <alignment horizontal="center" vertical="center" wrapText="1"/>
    </xf>
    <xf numFmtId="3" fontId="19" fillId="7" borderId="14" xfId="0" applyNumberFormat="1" applyFont="1" applyFill="1" applyBorder="1" applyAlignment="1">
      <alignment horizontal="center" vertical="center" wrapText="1"/>
    </xf>
    <xf numFmtId="3" fontId="19" fillId="7" borderId="0" xfId="0" applyNumberFormat="1" applyFont="1" applyFill="1" applyAlignment="1">
      <alignment horizontal="center" vertical="center" wrapText="1"/>
    </xf>
    <xf numFmtId="3" fontId="19" fillId="7" borderId="13" xfId="0" applyNumberFormat="1" applyFont="1" applyFill="1" applyBorder="1" applyAlignment="1">
      <alignment horizontal="center" vertical="center" wrapText="1"/>
    </xf>
    <xf numFmtId="3" fontId="19" fillId="7" borderId="17" xfId="0" applyNumberFormat="1" applyFont="1" applyFill="1" applyBorder="1" applyAlignment="1">
      <alignment horizontal="center" vertical="center" wrapText="1"/>
    </xf>
    <xf numFmtId="3" fontId="19" fillId="7" borderId="12" xfId="0" applyNumberFormat="1" applyFont="1" applyFill="1" applyBorder="1" applyAlignment="1">
      <alignment horizontal="center" vertical="center" wrapText="1"/>
    </xf>
    <xf numFmtId="3" fontId="19" fillId="7" borderId="18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7A9AB405-7B5A-6549-9D73-FAD063BDCE74}"/>
  </cellStyles>
  <dxfs count="6">
    <dxf>
      <font>
        <strike val="0"/>
        <color rgb="FFFF0000"/>
      </font>
    </dxf>
    <dxf>
      <font>
        <strike val="0"/>
        <color theme="0" tint="-0.24994659260841701"/>
      </font>
    </dxf>
    <dxf>
      <font>
        <strike val="0"/>
        <color rgb="FFFF0000"/>
      </font>
    </dxf>
    <dxf>
      <font>
        <strike val="0"/>
        <color theme="0" tint="-0.24994659260841701"/>
      </font>
    </dxf>
    <dxf>
      <font>
        <strike val="0"/>
        <color rgb="FFFF0000"/>
      </font>
    </dxf>
    <dxf>
      <font>
        <strike val="0"/>
        <color theme="0" tint="-0.24994659260841701"/>
      </font>
    </dxf>
  </dxfs>
  <tableStyles count="0" defaultTableStyle="TableStyleMedium2" defaultPivotStyle="PivotStyleLight16"/>
  <colors>
    <mruColors>
      <color rgb="FFEFFFC4"/>
      <color rgb="FFFFFFFF"/>
      <color rgb="FF0000FF"/>
      <color rgb="FFFBFFBE"/>
      <color rgb="FFFFE7F7"/>
      <color rgb="FFA7FDFF"/>
      <color rgb="FFD4E7C7"/>
      <color rgb="FFF0DBF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A535B6-47F3-A541-B08C-2BC5B0C49686}">
  <sheetPr>
    <tabColor rgb="FFEFFFC4"/>
  </sheetPr>
  <dimension ref="A1:U83"/>
  <sheetViews>
    <sheetView tabSelected="1" zoomScaleNormal="100" workbookViewId="0"/>
  </sheetViews>
  <sheetFormatPr baseColWidth="10" defaultColWidth="13.83203125" defaultRowHeight="18" customHeight="1"/>
  <cols>
    <col min="1" max="1" width="32" style="2" customWidth="1"/>
    <col min="2" max="2" width="5.1640625" style="6" customWidth="1"/>
    <col min="3" max="4" width="5.1640625" style="1" customWidth="1"/>
    <col min="5" max="5" width="3.1640625" style="1" bestFit="1" customWidth="1"/>
    <col min="6" max="8" width="13.83203125" style="1" customWidth="1"/>
    <col min="9" max="9" width="3.1640625" style="1" bestFit="1" customWidth="1"/>
    <col min="10" max="12" width="13.83203125" style="1" customWidth="1"/>
    <col min="13" max="16384" width="13.83203125" style="1"/>
  </cols>
  <sheetData>
    <row r="1" spans="1:16" ht="17" customHeight="1">
      <c r="A1" s="21" t="s">
        <v>34</v>
      </c>
      <c r="B1" s="1"/>
      <c r="C1" s="6"/>
      <c r="D1" s="6"/>
      <c r="E1" s="6">
        <v>1</v>
      </c>
      <c r="F1" s="100" t="s">
        <v>82</v>
      </c>
      <c r="G1" s="101"/>
      <c r="H1" s="102"/>
      <c r="I1" s="6">
        <v>1</v>
      </c>
      <c r="J1" s="91" t="s">
        <v>83</v>
      </c>
      <c r="K1" s="92"/>
      <c r="L1" s="93"/>
      <c r="M1" s="1" t="s">
        <v>0</v>
      </c>
      <c r="N1" s="100" t="s">
        <v>82</v>
      </c>
      <c r="O1" s="101"/>
      <c r="P1" s="102"/>
    </row>
    <row r="2" spans="1:16" ht="17" customHeight="1">
      <c r="A2" s="47" t="s">
        <v>58</v>
      </c>
      <c r="B2" s="1"/>
      <c r="C2" s="6"/>
      <c r="D2" s="6"/>
      <c r="E2" s="6">
        <f>E1+1</f>
        <v>2</v>
      </c>
      <c r="F2" s="103"/>
      <c r="G2" s="104"/>
      <c r="H2" s="105"/>
      <c r="I2" s="6">
        <f>I1+1</f>
        <v>2</v>
      </c>
      <c r="J2" s="94"/>
      <c r="K2" s="95"/>
      <c r="L2" s="96"/>
      <c r="N2" s="103"/>
      <c r="O2" s="104"/>
      <c r="P2" s="105"/>
    </row>
    <row r="3" spans="1:16" ht="17" customHeight="1">
      <c r="A3" s="21" t="s">
        <v>41</v>
      </c>
      <c r="B3" s="112" t="s">
        <v>69</v>
      </c>
      <c r="C3" s="113"/>
      <c r="D3" s="114"/>
      <c r="E3" s="6">
        <f t="shared" ref="E3:E63" si="0">E2+1</f>
        <v>3</v>
      </c>
      <c r="F3" s="103"/>
      <c r="G3" s="104"/>
      <c r="H3" s="105"/>
      <c r="I3" s="6">
        <f t="shared" ref="I3:I27" si="1">I2+1</f>
        <v>3</v>
      </c>
      <c r="J3" s="94"/>
      <c r="K3" s="95"/>
      <c r="L3" s="96"/>
      <c r="N3" s="103"/>
      <c r="O3" s="104"/>
      <c r="P3" s="105"/>
    </row>
    <row r="4" spans="1:16" ht="17" customHeight="1">
      <c r="A4" s="47" t="s">
        <v>48</v>
      </c>
      <c r="B4" s="115"/>
      <c r="C4" s="116"/>
      <c r="D4" s="117"/>
      <c r="E4" s="6">
        <f t="shared" si="0"/>
        <v>4</v>
      </c>
      <c r="F4" s="103"/>
      <c r="G4" s="104"/>
      <c r="H4" s="105"/>
      <c r="I4" s="6">
        <f t="shared" si="1"/>
        <v>4</v>
      </c>
      <c r="J4" s="94"/>
      <c r="K4" s="95"/>
      <c r="L4" s="96"/>
      <c r="N4" s="103"/>
      <c r="O4" s="104"/>
      <c r="P4" s="105"/>
    </row>
    <row r="5" spans="1:16" ht="17" customHeight="1">
      <c r="A5" s="21" t="s">
        <v>33</v>
      </c>
      <c r="B5" s="115"/>
      <c r="C5" s="116"/>
      <c r="D5" s="117"/>
      <c r="E5" s="6">
        <f t="shared" si="0"/>
        <v>5</v>
      </c>
      <c r="F5" s="106"/>
      <c r="G5" s="107"/>
      <c r="H5" s="108"/>
      <c r="I5" s="6">
        <f t="shared" si="1"/>
        <v>5</v>
      </c>
      <c r="J5" s="97"/>
      <c r="K5" s="98"/>
      <c r="L5" s="99"/>
      <c r="N5" s="106"/>
      <c r="O5" s="107"/>
      <c r="P5" s="108"/>
    </row>
    <row r="6" spans="1:16" ht="17" customHeight="1">
      <c r="A6" s="47" t="s">
        <v>57</v>
      </c>
      <c r="B6" s="118"/>
      <c r="C6" s="119"/>
      <c r="D6" s="120"/>
      <c r="E6" s="6">
        <f t="shared" si="0"/>
        <v>6</v>
      </c>
      <c r="F6" s="72" t="s">
        <v>38</v>
      </c>
      <c r="G6" s="73"/>
      <c r="H6" s="74"/>
      <c r="I6" s="6">
        <f t="shared" si="1"/>
        <v>6</v>
      </c>
      <c r="J6" s="75" t="s">
        <v>39</v>
      </c>
      <c r="K6" s="76"/>
      <c r="L6" s="77"/>
      <c r="N6" s="69" t="s">
        <v>35</v>
      </c>
      <c r="O6" s="70"/>
      <c r="P6" s="71"/>
    </row>
    <row r="7" spans="1:16" ht="18" customHeight="1">
      <c r="A7" s="16" t="s">
        <v>1</v>
      </c>
      <c r="B7" s="46" t="s">
        <v>2</v>
      </c>
      <c r="C7" s="42" t="s">
        <v>2</v>
      </c>
      <c r="D7" s="43" t="s">
        <v>2</v>
      </c>
      <c r="E7" s="6">
        <f t="shared" si="0"/>
        <v>7</v>
      </c>
      <c r="F7" s="23" t="s">
        <v>23</v>
      </c>
      <c r="G7" s="23" t="s">
        <v>13</v>
      </c>
      <c r="H7" s="23" t="s">
        <v>24</v>
      </c>
      <c r="I7" s="6">
        <f t="shared" si="1"/>
        <v>7</v>
      </c>
      <c r="J7" s="23" t="s">
        <v>23</v>
      </c>
      <c r="K7" s="23" t="s">
        <v>13</v>
      </c>
      <c r="L7" s="23" t="s">
        <v>24</v>
      </c>
      <c r="N7" s="23" t="s">
        <v>23</v>
      </c>
      <c r="O7" s="23" t="s">
        <v>13</v>
      </c>
      <c r="P7" s="23" t="s">
        <v>24</v>
      </c>
    </row>
    <row r="8" spans="1:16" ht="18" customHeight="1">
      <c r="A8" s="60" t="s">
        <v>78</v>
      </c>
      <c r="B8" s="12" t="s">
        <v>4</v>
      </c>
      <c r="C8" s="13" t="s">
        <v>30</v>
      </c>
      <c r="D8" s="29" t="s">
        <v>28</v>
      </c>
      <c r="E8" s="28">
        <f t="shared" si="0"/>
        <v>8</v>
      </c>
      <c r="F8" s="4">
        <v>0</v>
      </c>
      <c r="G8" s="4">
        <v>-65612091</v>
      </c>
      <c r="H8" s="4">
        <v>-65612091</v>
      </c>
      <c r="I8" s="28">
        <f t="shared" si="1"/>
        <v>8</v>
      </c>
      <c r="J8" s="4">
        <v>0</v>
      </c>
      <c r="K8" s="4">
        <v>-65612091</v>
      </c>
      <c r="L8" s="4">
        <v>-65612091</v>
      </c>
      <c r="N8" s="3">
        <f t="shared" ref="N8:N25" si="2">J8-F8</f>
        <v>0</v>
      </c>
      <c r="O8" s="3">
        <f t="shared" ref="O8:O25" si="3">K8-G8</f>
        <v>0</v>
      </c>
      <c r="P8" s="3">
        <f t="shared" ref="P8:P25" si="4">L8-H8</f>
        <v>0</v>
      </c>
    </row>
    <row r="9" spans="1:16" ht="18" customHeight="1">
      <c r="A9" s="61" t="s">
        <v>44</v>
      </c>
      <c r="B9" s="12" t="s">
        <v>4</v>
      </c>
      <c r="C9" s="12" t="s">
        <v>4</v>
      </c>
      <c r="D9" s="12" t="s">
        <v>4</v>
      </c>
      <c r="E9" s="6">
        <f t="shared" si="0"/>
        <v>9</v>
      </c>
      <c r="F9" s="3">
        <v>1156376489</v>
      </c>
      <c r="G9" s="3">
        <v>285582</v>
      </c>
      <c r="H9" s="3">
        <v>1156662071</v>
      </c>
      <c r="I9" s="6">
        <f t="shared" ref="I9:I10" si="5">I8+1</f>
        <v>9</v>
      </c>
      <c r="J9" s="3">
        <v>1156376489</v>
      </c>
      <c r="K9" s="3">
        <v>285582</v>
      </c>
      <c r="L9" s="3">
        <v>1156662071</v>
      </c>
      <c r="N9" s="3">
        <f t="shared" ref="N9" si="6">J9-F9</f>
        <v>0</v>
      </c>
      <c r="O9" s="3">
        <f t="shared" ref="O9" si="7">K9-G9</f>
        <v>0</v>
      </c>
      <c r="P9" s="3">
        <f t="shared" ref="P9" si="8">L9-H9</f>
        <v>0</v>
      </c>
    </row>
    <row r="10" spans="1:16" ht="18" customHeight="1">
      <c r="A10" s="60" t="s">
        <v>79</v>
      </c>
      <c r="B10" s="12" t="s">
        <v>4</v>
      </c>
      <c r="C10" s="13" t="s">
        <v>30</v>
      </c>
      <c r="D10" s="29" t="s">
        <v>28</v>
      </c>
      <c r="E10" s="28">
        <f t="shared" si="0"/>
        <v>10</v>
      </c>
      <c r="F10" s="4">
        <v>-65612091</v>
      </c>
      <c r="G10" s="4">
        <v>65612091</v>
      </c>
      <c r="H10" s="4">
        <v>0</v>
      </c>
      <c r="I10" s="28">
        <f t="shared" si="5"/>
        <v>10</v>
      </c>
      <c r="J10" s="4">
        <v>-65612091</v>
      </c>
      <c r="K10" s="4">
        <v>65612091</v>
      </c>
      <c r="L10" s="4">
        <v>0</v>
      </c>
      <c r="N10" s="4">
        <f t="shared" si="2"/>
        <v>0</v>
      </c>
      <c r="O10" s="4">
        <f t="shared" si="3"/>
        <v>0</v>
      </c>
      <c r="P10" s="4">
        <f t="shared" si="4"/>
        <v>0</v>
      </c>
    </row>
    <row r="11" spans="1:16" ht="18" customHeight="1">
      <c r="A11" s="17" t="s">
        <v>0</v>
      </c>
      <c r="B11" s="12" t="s">
        <v>0</v>
      </c>
      <c r="C11" s="12"/>
      <c r="D11" s="12"/>
      <c r="E11" s="6">
        <f t="shared" si="0"/>
        <v>11</v>
      </c>
      <c r="F11" s="3"/>
      <c r="G11" s="3"/>
      <c r="H11" s="3"/>
      <c r="I11" s="6">
        <f t="shared" si="1"/>
        <v>11</v>
      </c>
      <c r="J11" s="3"/>
      <c r="K11" s="3"/>
      <c r="L11" s="3"/>
      <c r="N11" s="3">
        <f t="shared" si="2"/>
        <v>0</v>
      </c>
      <c r="O11" s="3">
        <f t="shared" si="3"/>
        <v>0</v>
      </c>
      <c r="P11" s="3">
        <f t="shared" si="4"/>
        <v>0</v>
      </c>
    </row>
    <row r="12" spans="1:16" ht="18" customHeight="1" thickBot="1">
      <c r="A12" s="17" t="s">
        <v>42</v>
      </c>
      <c r="B12" s="12" t="s">
        <v>4</v>
      </c>
      <c r="C12" s="12" t="s">
        <v>22</v>
      </c>
      <c r="D12" s="12" t="s">
        <v>22</v>
      </c>
      <c r="E12" s="6">
        <f t="shared" si="0"/>
        <v>12</v>
      </c>
      <c r="F12" s="3">
        <v>126713524</v>
      </c>
      <c r="G12" s="3">
        <v>0</v>
      </c>
      <c r="H12" s="3">
        <v>126713524</v>
      </c>
      <c r="I12" s="6">
        <f t="shared" si="1"/>
        <v>12</v>
      </c>
      <c r="J12" s="3">
        <v>126713524</v>
      </c>
      <c r="K12" s="3">
        <v>0</v>
      </c>
      <c r="L12" s="3">
        <v>126713524</v>
      </c>
      <c r="N12" s="3">
        <f t="shared" si="2"/>
        <v>0</v>
      </c>
      <c r="O12" s="3">
        <f t="shared" si="3"/>
        <v>0</v>
      </c>
      <c r="P12" s="3">
        <f t="shared" si="4"/>
        <v>0</v>
      </c>
    </row>
    <row r="13" spans="1:16" ht="18" customHeight="1" thickTop="1">
      <c r="A13" s="63" t="s">
        <v>80</v>
      </c>
      <c r="B13" s="12" t="s">
        <v>4</v>
      </c>
      <c r="C13" s="12" t="s">
        <v>22</v>
      </c>
      <c r="D13" s="13" t="s">
        <v>30</v>
      </c>
      <c r="E13" s="28">
        <f t="shared" si="0"/>
        <v>13</v>
      </c>
      <c r="F13" s="38">
        <v>-65612091</v>
      </c>
      <c r="G13" s="38">
        <v>65612091</v>
      </c>
      <c r="H13" s="51"/>
      <c r="I13" s="28">
        <f t="shared" si="1"/>
        <v>13</v>
      </c>
      <c r="J13" s="38"/>
      <c r="K13" s="38"/>
      <c r="L13" s="51"/>
      <c r="N13" s="4">
        <f t="shared" si="2"/>
        <v>65612091</v>
      </c>
      <c r="O13" s="4">
        <f t="shared" si="3"/>
        <v>-65612091</v>
      </c>
      <c r="P13" s="4">
        <f t="shared" si="4"/>
        <v>0</v>
      </c>
    </row>
    <row r="14" spans="1:16" ht="18" customHeight="1" thickBot="1">
      <c r="A14" s="17" t="s">
        <v>43</v>
      </c>
      <c r="B14" s="12" t="s">
        <v>4</v>
      </c>
      <c r="C14" s="12" t="s">
        <v>22</v>
      </c>
      <c r="D14" s="12" t="s">
        <v>22</v>
      </c>
      <c r="E14" s="6">
        <f t="shared" si="0"/>
        <v>14</v>
      </c>
      <c r="F14" s="39">
        <f>H14-F13</f>
        <v>83828721</v>
      </c>
      <c r="G14" s="39">
        <v>-65612091</v>
      </c>
      <c r="H14" s="52">
        <v>18216630</v>
      </c>
      <c r="I14" s="6">
        <f t="shared" si="1"/>
        <v>14</v>
      </c>
      <c r="J14" s="39">
        <f>F14+F13</f>
        <v>18216630</v>
      </c>
      <c r="K14" s="39">
        <v>0</v>
      </c>
      <c r="L14" s="52">
        <f>F14+F13</f>
        <v>18216630</v>
      </c>
      <c r="N14" s="3">
        <f t="shared" si="2"/>
        <v>-65612091</v>
      </c>
      <c r="O14" s="3">
        <f t="shared" si="3"/>
        <v>65612091</v>
      </c>
      <c r="P14" s="3">
        <f t="shared" si="4"/>
        <v>0</v>
      </c>
    </row>
    <row r="15" spans="1:16" ht="18" customHeight="1" thickTop="1">
      <c r="A15" s="17" t="s">
        <v>0</v>
      </c>
      <c r="B15" s="12"/>
      <c r="C15" s="12"/>
      <c r="D15" s="12"/>
      <c r="E15" s="6">
        <f t="shared" si="0"/>
        <v>15</v>
      </c>
      <c r="F15" s="3"/>
      <c r="G15" s="3"/>
      <c r="H15" s="3"/>
      <c r="I15" s="6">
        <f t="shared" si="1"/>
        <v>15</v>
      </c>
      <c r="J15" s="3"/>
      <c r="K15" s="3"/>
      <c r="L15" s="3"/>
      <c r="N15" s="3"/>
      <c r="O15" s="3"/>
      <c r="P15" s="3"/>
    </row>
    <row r="16" spans="1:16" ht="18" customHeight="1">
      <c r="A16" s="17" t="s">
        <v>45</v>
      </c>
      <c r="B16" s="12" t="s">
        <v>3</v>
      </c>
      <c r="C16" s="12" t="s">
        <v>3</v>
      </c>
      <c r="D16" s="12" t="s">
        <v>3</v>
      </c>
      <c r="E16" s="6">
        <f t="shared" si="0"/>
        <v>16</v>
      </c>
      <c r="F16" s="3">
        <v>-1311823360</v>
      </c>
      <c r="G16" s="3">
        <v>1898418</v>
      </c>
      <c r="H16" s="3">
        <v>-1309924942</v>
      </c>
      <c r="I16" s="6">
        <f t="shared" si="1"/>
        <v>16</v>
      </c>
      <c r="J16" s="3">
        <v>-1311823360</v>
      </c>
      <c r="K16" s="3">
        <v>1898418</v>
      </c>
      <c r="L16" s="3">
        <v>-1309924942</v>
      </c>
      <c r="N16" s="3">
        <f t="shared" si="2"/>
        <v>0</v>
      </c>
      <c r="O16" s="3">
        <f t="shared" si="3"/>
        <v>0</v>
      </c>
      <c r="P16" s="3">
        <f t="shared" si="4"/>
        <v>0</v>
      </c>
    </row>
    <row r="17" spans="1:21" ht="18" customHeight="1" thickBot="1">
      <c r="A17" s="17" t="s">
        <v>0</v>
      </c>
      <c r="B17" s="12"/>
      <c r="C17" s="12"/>
      <c r="D17" s="12"/>
      <c r="E17" s="6">
        <f t="shared" si="0"/>
        <v>17</v>
      </c>
      <c r="F17" s="3"/>
      <c r="G17" s="3"/>
      <c r="H17" s="3"/>
      <c r="I17" s="6">
        <f t="shared" si="1"/>
        <v>17</v>
      </c>
      <c r="J17" s="3"/>
      <c r="K17" s="3"/>
      <c r="L17" s="3"/>
      <c r="N17" s="3">
        <f t="shared" si="2"/>
        <v>0</v>
      </c>
      <c r="O17" s="3">
        <f t="shared" si="3"/>
        <v>0</v>
      </c>
      <c r="P17" s="3">
        <f t="shared" si="4"/>
        <v>0</v>
      </c>
    </row>
    <row r="18" spans="1:21" ht="18" customHeight="1" thickTop="1">
      <c r="A18" s="62" t="s">
        <v>76</v>
      </c>
      <c r="B18" s="13" t="s">
        <v>30</v>
      </c>
      <c r="C18" s="13" t="s">
        <v>30</v>
      </c>
      <c r="D18" s="13" t="s">
        <v>30</v>
      </c>
      <c r="E18" s="28">
        <f t="shared" si="0"/>
        <v>18</v>
      </c>
      <c r="F18" s="38">
        <v>0</v>
      </c>
      <c r="G18" s="27">
        <v>0</v>
      </c>
      <c r="H18" s="38">
        <v>0</v>
      </c>
      <c r="I18" s="28">
        <f t="shared" si="1"/>
        <v>18</v>
      </c>
      <c r="J18" s="38">
        <v>65612091</v>
      </c>
      <c r="K18" s="27">
        <v>0</v>
      </c>
      <c r="L18" s="38">
        <v>65612091</v>
      </c>
      <c r="N18" s="4">
        <f t="shared" si="2"/>
        <v>65612091</v>
      </c>
      <c r="O18" s="4">
        <f t="shared" si="3"/>
        <v>0</v>
      </c>
      <c r="P18" s="4">
        <f t="shared" si="4"/>
        <v>65612091</v>
      </c>
    </row>
    <row r="19" spans="1:21" ht="18" customHeight="1" thickBot="1">
      <c r="A19" s="60" t="s">
        <v>77</v>
      </c>
      <c r="B19" s="13" t="s">
        <v>30</v>
      </c>
      <c r="C19" s="13" t="s">
        <v>30</v>
      </c>
      <c r="D19" s="13" t="s">
        <v>30</v>
      </c>
      <c r="E19" s="28">
        <f t="shared" si="0"/>
        <v>19</v>
      </c>
      <c r="F19" s="40">
        <v>0</v>
      </c>
      <c r="G19" s="27">
        <v>0</v>
      </c>
      <c r="H19" s="40">
        <v>0</v>
      </c>
      <c r="I19" s="28">
        <f t="shared" si="1"/>
        <v>19</v>
      </c>
      <c r="J19" s="40">
        <v>-65612091</v>
      </c>
      <c r="K19" s="27">
        <v>0</v>
      </c>
      <c r="L19" s="40">
        <v>-65612091</v>
      </c>
      <c r="N19" s="4">
        <f t="shared" si="2"/>
        <v>-65612091</v>
      </c>
      <c r="O19" s="4">
        <f t="shared" si="3"/>
        <v>0</v>
      </c>
      <c r="P19" s="4">
        <f t="shared" si="4"/>
        <v>-65612091</v>
      </c>
    </row>
    <row r="20" spans="1:21" ht="18" customHeight="1" thickTop="1">
      <c r="A20" s="17" t="s">
        <v>0</v>
      </c>
      <c r="B20" s="12"/>
      <c r="C20" s="12"/>
      <c r="D20" s="12"/>
      <c r="E20" s="6">
        <f t="shared" si="0"/>
        <v>20</v>
      </c>
      <c r="F20" s="3"/>
      <c r="G20" s="3"/>
      <c r="H20" s="3"/>
      <c r="I20" s="6">
        <f t="shared" si="1"/>
        <v>20</v>
      </c>
      <c r="J20" s="3"/>
      <c r="K20" s="3"/>
      <c r="L20" s="3"/>
      <c r="N20" s="3">
        <f t="shared" si="2"/>
        <v>0</v>
      </c>
      <c r="O20" s="3">
        <f t="shared" si="3"/>
        <v>0</v>
      </c>
      <c r="P20" s="3">
        <f t="shared" si="4"/>
        <v>0</v>
      </c>
    </row>
    <row r="21" spans="1:21" ht="18" customHeight="1">
      <c r="A21" s="17" t="s">
        <v>46</v>
      </c>
      <c r="B21" s="12" t="s">
        <v>5</v>
      </c>
      <c r="C21" s="12" t="s">
        <v>5</v>
      </c>
      <c r="D21" s="12" t="s">
        <v>5</v>
      </c>
      <c r="E21" s="6">
        <f t="shared" si="0"/>
        <v>21</v>
      </c>
      <c r="F21" s="3">
        <v>89697903</v>
      </c>
      <c r="G21" s="3">
        <v>0</v>
      </c>
      <c r="H21" s="3">
        <v>89697903</v>
      </c>
      <c r="I21" s="6">
        <f t="shared" si="1"/>
        <v>21</v>
      </c>
      <c r="J21" s="3">
        <v>89697903</v>
      </c>
      <c r="K21" s="3">
        <v>0</v>
      </c>
      <c r="L21" s="3">
        <v>89697903</v>
      </c>
      <c r="N21" s="3">
        <f t="shared" si="2"/>
        <v>0</v>
      </c>
      <c r="O21" s="3">
        <f t="shared" si="3"/>
        <v>0</v>
      </c>
      <c r="P21" s="3">
        <f t="shared" si="4"/>
        <v>0</v>
      </c>
      <c r="S21" s="26"/>
      <c r="T21" s="26"/>
      <c r="U21" s="26"/>
    </row>
    <row r="22" spans="1:21" ht="18" customHeight="1" thickBot="1">
      <c r="A22" s="35" t="s">
        <v>47</v>
      </c>
      <c r="B22" s="30" t="s">
        <v>5</v>
      </c>
      <c r="C22" s="30" t="s">
        <v>5</v>
      </c>
      <c r="D22" s="30" t="s">
        <v>5</v>
      </c>
      <c r="E22" s="6">
        <f t="shared" si="0"/>
        <v>22</v>
      </c>
      <c r="F22" s="5">
        <f>45645609+11327598-4173291  +  3294200+8564140  -3294200-1587595+4165234+25000+1536394</f>
        <v>65503089</v>
      </c>
      <c r="G22" s="5">
        <v>-2184000</v>
      </c>
      <c r="H22" s="5">
        <f>43461609+11327598-4173291  +  3294200+25000+8564140  -3294200-1587595+4165234+1536394</f>
        <v>63319089</v>
      </c>
      <c r="I22" s="6">
        <f t="shared" si="1"/>
        <v>22</v>
      </c>
      <c r="J22" s="5">
        <v>65503089</v>
      </c>
      <c r="K22" s="5">
        <v>-2184000</v>
      </c>
      <c r="L22" s="5">
        <v>63319089</v>
      </c>
      <c r="N22" s="5">
        <f t="shared" si="2"/>
        <v>0</v>
      </c>
      <c r="O22" s="5">
        <f t="shared" si="3"/>
        <v>0</v>
      </c>
      <c r="P22" s="5">
        <f t="shared" si="4"/>
        <v>0</v>
      </c>
      <c r="R22" s="26"/>
      <c r="S22" s="26"/>
      <c r="T22" s="26"/>
      <c r="U22" s="26"/>
    </row>
    <row r="23" spans="1:21" ht="18" customHeight="1" thickTop="1">
      <c r="A23" s="17" t="s">
        <v>21</v>
      </c>
      <c r="B23" s="12" t="s">
        <v>18</v>
      </c>
      <c r="C23" s="12" t="s">
        <v>18</v>
      </c>
      <c r="D23" s="12" t="s">
        <v>18</v>
      </c>
      <c r="E23" s="6">
        <f t="shared" si="0"/>
        <v>23</v>
      </c>
      <c r="F23" s="3">
        <f>SUM(F8:F22)</f>
        <v>79072184</v>
      </c>
      <c r="G23" s="3">
        <f>SUM(G8:G22)</f>
        <v>0</v>
      </c>
      <c r="H23" s="3">
        <f>SUM(H8:H22)</f>
        <v>79072184</v>
      </c>
      <c r="I23" s="6">
        <f t="shared" si="1"/>
        <v>23</v>
      </c>
      <c r="J23" s="3">
        <f>SUM(J8:J22)</f>
        <v>79072184</v>
      </c>
      <c r="K23" s="3">
        <f>SUM(K8:K22)</f>
        <v>0</v>
      </c>
      <c r="L23" s="3">
        <f>SUM(L8:L22)</f>
        <v>79072184</v>
      </c>
      <c r="N23" s="3">
        <f t="shared" si="2"/>
        <v>0</v>
      </c>
      <c r="O23" s="3">
        <f t="shared" si="3"/>
        <v>0</v>
      </c>
      <c r="P23" s="3">
        <f t="shared" si="4"/>
        <v>0</v>
      </c>
      <c r="R23" s="26"/>
      <c r="S23" s="26"/>
      <c r="T23" s="26"/>
      <c r="U23" s="26"/>
    </row>
    <row r="24" spans="1:21" ht="18" customHeight="1" thickBot="1">
      <c r="A24" s="18" t="s">
        <v>32</v>
      </c>
      <c r="B24" s="14" t="s">
        <v>19</v>
      </c>
      <c r="C24" s="14" t="s">
        <v>19</v>
      </c>
      <c r="D24" s="14" t="s">
        <v>19</v>
      </c>
      <c r="E24" s="6">
        <f t="shared" si="0"/>
        <v>24</v>
      </c>
      <c r="F24" s="8">
        <v>-6597500</v>
      </c>
      <c r="G24" s="8">
        <f t="shared" ref="G24" si="9">-F24+H24</f>
        <v>0</v>
      </c>
      <c r="H24" s="8">
        <v>-6597500</v>
      </c>
      <c r="I24" s="6">
        <f t="shared" si="1"/>
        <v>24</v>
      </c>
      <c r="J24" s="8">
        <v>-6597500</v>
      </c>
      <c r="K24" s="8">
        <f t="shared" ref="K24" si="10">-J24+L24</f>
        <v>0</v>
      </c>
      <c r="L24" s="8">
        <v>-6597500</v>
      </c>
      <c r="N24" s="8">
        <f t="shared" si="2"/>
        <v>0</v>
      </c>
      <c r="O24" s="8">
        <f t="shared" si="3"/>
        <v>0</v>
      </c>
      <c r="P24" s="8">
        <f t="shared" si="4"/>
        <v>0</v>
      </c>
      <c r="R24" s="26"/>
      <c r="S24" s="26"/>
      <c r="T24" s="26"/>
      <c r="U24" s="26"/>
    </row>
    <row r="25" spans="1:21" ht="18" customHeight="1" thickTop="1">
      <c r="A25" s="19" t="s">
        <v>31</v>
      </c>
      <c r="B25" s="15" t="s">
        <v>17</v>
      </c>
      <c r="C25" s="15" t="s">
        <v>17</v>
      </c>
      <c r="D25" s="15" t="s">
        <v>17</v>
      </c>
      <c r="E25" s="6">
        <f t="shared" si="0"/>
        <v>25</v>
      </c>
      <c r="F25" s="9">
        <f>SUM(F23:F24)</f>
        <v>72474684</v>
      </c>
      <c r="G25" s="9">
        <f>SUM(G23:G24)</f>
        <v>0</v>
      </c>
      <c r="H25" s="9">
        <f>SUM(H23:H24)</f>
        <v>72474684</v>
      </c>
      <c r="I25" s="6">
        <f t="shared" si="1"/>
        <v>25</v>
      </c>
      <c r="J25" s="9">
        <f>SUM(J23:J24)</f>
        <v>72474684</v>
      </c>
      <c r="K25" s="9">
        <f>SUM(K23:K24)</f>
        <v>0</v>
      </c>
      <c r="L25" s="9">
        <f>SUM(L23:L24)</f>
        <v>72474684</v>
      </c>
      <c r="N25" s="9">
        <f t="shared" si="2"/>
        <v>0</v>
      </c>
      <c r="O25" s="9">
        <f t="shared" si="3"/>
        <v>0</v>
      </c>
      <c r="P25" s="9">
        <f t="shared" si="4"/>
        <v>0</v>
      </c>
      <c r="R25" s="26"/>
      <c r="S25" s="26"/>
      <c r="T25" s="26"/>
      <c r="U25" s="26"/>
    </row>
    <row r="26" spans="1:21" ht="17" customHeight="1">
      <c r="A26" s="1" t="s">
        <v>0</v>
      </c>
      <c r="B26" s="1"/>
      <c r="E26" s="6">
        <f t="shared" si="0"/>
        <v>26</v>
      </c>
      <c r="F26" s="24"/>
      <c r="G26" s="44" t="s">
        <v>55</v>
      </c>
      <c r="H26" s="24"/>
      <c r="I26" s="6">
        <f t="shared" si="1"/>
        <v>26</v>
      </c>
      <c r="K26" s="44" t="s">
        <v>55</v>
      </c>
    </row>
    <row r="27" spans="1:21" ht="18" customHeight="1">
      <c r="A27" s="7" t="s">
        <v>12</v>
      </c>
      <c r="B27" s="7" t="s">
        <v>8</v>
      </c>
      <c r="C27" s="7" t="s">
        <v>29</v>
      </c>
      <c r="D27" s="7" t="s">
        <v>7</v>
      </c>
      <c r="E27" s="6">
        <f t="shared" si="0"/>
        <v>27</v>
      </c>
      <c r="F27" s="7" t="s">
        <v>9</v>
      </c>
      <c r="G27" s="7" t="s">
        <v>11</v>
      </c>
      <c r="H27" s="7" t="s">
        <v>6</v>
      </c>
      <c r="I27" s="6">
        <f t="shared" si="1"/>
        <v>27</v>
      </c>
      <c r="J27" s="7" t="s">
        <v>25</v>
      </c>
      <c r="K27" s="7" t="s">
        <v>26</v>
      </c>
      <c r="L27" s="7" t="s">
        <v>27</v>
      </c>
    </row>
    <row r="28" spans="1:21" ht="19" customHeight="1">
      <c r="A28" s="81" t="s">
        <v>84</v>
      </c>
      <c r="B28" s="1"/>
      <c r="E28" s="6">
        <f t="shared" si="0"/>
        <v>28</v>
      </c>
      <c r="F28" s="83" t="str">
        <f ca="1">"©"&amp;RIGHT("0"&amp;MONTH(NOW()),2)&amp;"/"&amp;RIGHT("0"&amp;DAY(NOW())   +   0,2)&amp;"/"&amp;YEAR(NOW())&amp;" LAWRENCE GERARD BRUNN, CPA (PA), MBA"</f>
        <v>©06/19/2025 LAWRENCE GERARD BRUNN, CPA (PA), MBA</v>
      </c>
      <c r="G28" s="83"/>
      <c r="H28" s="83"/>
      <c r="I28" s="83"/>
      <c r="J28" s="83"/>
      <c r="K28" s="83"/>
      <c r="L28" s="83"/>
    </row>
    <row r="29" spans="1:21" ht="17" customHeight="1">
      <c r="A29" s="82"/>
      <c r="B29" s="1"/>
      <c r="E29" s="6">
        <f t="shared" si="0"/>
        <v>29</v>
      </c>
      <c r="F29" s="84" t="s">
        <v>66</v>
      </c>
      <c r="G29" s="85"/>
      <c r="H29" s="85"/>
      <c r="I29" s="85"/>
      <c r="J29" s="85"/>
      <c r="K29" s="85"/>
      <c r="L29" s="86"/>
      <c r="N29" s="10" t="s">
        <v>10</v>
      </c>
      <c r="O29" s="10" t="s">
        <v>13</v>
      </c>
      <c r="P29" s="10" t="s">
        <v>14</v>
      </c>
    </row>
    <row r="30" spans="1:21" ht="17" customHeight="1">
      <c r="A30" s="36" t="s">
        <v>50</v>
      </c>
      <c r="B30" s="46" t="s">
        <v>2</v>
      </c>
      <c r="E30" s="6">
        <f t="shared" si="0"/>
        <v>30</v>
      </c>
      <c r="F30" s="11" t="s">
        <v>23</v>
      </c>
      <c r="G30" s="11" t="s">
        <v>13</v>
      </c>
      <c r="H30" s="11" t="s">
        <v>24</v>
      </c>
      <c r="I30" s="6">
        <f>I27+3</f>
        <v>30</v>
      </c>
      <c r="J30" s="11" t="s">
        <v>23</v>
      </c>
      <c r="K30" s="11" t="s">
        <v>13</v>
      </c>
      <c r="L30" s="11" t="s">
        <v>24</v>
      </c>
      <c r="N30" s="11" t="s">
        <v>16</v>
      </c>
      <c r="O30" s="11" t="s">
        <v>20</v>
      </c>
      <c r="P30" s="11" t="s">
        <v>15</v>
      </c>
    </row>
    <row r="31" spans="1:21" ht="18" customHeight="1">
      <c r="A31" s="34" t="s">
        <v>0</v>
      </c>
      <c r="B31" s="31" t="s">
        <v>28</v>
      </c>
      <c r="E31" s="6">
        <f t="shared" si="0"/>
        <v>31</v>
      </c>
      <c r="F31" s="3">
        <f t="shared" ref="F31:H36" si="11">SUMIF($B$8:$B$22,$B31,F$8:F$22)</f>
        <v>0</v>
      </c>
      <c r="G31" s="3">
        <f t="shared" si="11"/>
        <v>0</v>
      </c>
      <c r="H31" s="3">
        <f t="shared" si="11"/>
        <v>0</v>
      </c>
      <c r="I31" s="6">
        <f t="shared" ref="I31:I63" si="12">I30+1</f>
        <v>31</v>
      </c>
      <c r="J31" s="3">
        <f t="shared" ref="J31:L36" si="13">SUMIF($B$8:$B$22,$B31,J$8:J$22)</f>
        <v>0</v>
      </c>
      <c r="K31" s="3">
        <f t="shared" si="13"/>
        <v>0</v>
      </c>
      <c r="L31" s="3">
        <f t="shared" si="13"/>
        <v>0</v>
      </c>
      <c r="N31" s="3">
        <f t="shared" ref="N31" si="14">J31-F31</f>
        <v>0</v>
      </c>
      <c r="O31" s="3">
        <f t="shared" ref="O31" si="15">K31-G31</f>
        <v>0</v>
      </c>
      <c r="P31" s="3">
        <f t="shared" ref="P31" si="16">L31-H31</f>
        <v>0</v>
      </c>
    </row>
    <row r="32" spans="1:21" ht="18" customHeight="1">
      <c r="A32" s="34" t="s">
        <v>0</v>
      </c>
      <c r="B32" s="12" t="s">
        <v>4</v>
      </c>
      <c r="E32" s="6">
        <f t="shared" si="0"/>
        <v>32</v>
      </c>
      <c r="F32" s="3">
        <f t="shared" si="11"/>
        <v>1235694552</v>
      </c>
      <c r="G32" s="3">
        <f t="shared" si="11"/>
        <v>285582</v>
      </c>
      <c r="H32" s="3">
        <f t="shared" si="11"/>
        <v>1235980134</v>
      </c>
      <c r="I32" s="6">
        <f t="shared" si="12"/>
        <v>32</v>
      </c>
      <c r="J32" s="3">
        <f t="shared" si="13"/>
        <v>1235694552</v>
      </c>
      <c r="K32" s="3">
        <f t="shared" si="13"/>
        <v>285582</v>
      </c>
      <c r="L32" s="3">
        <f t="shared" si="13"/>
        <v>1235980134</v>
      </c>
      <c r="N32" s="3">
        <f>J32-F32</f>
        <v>0</v>
      </c>
      <c r="O32" s="3">
        <f t="shared" ref="O32:O39" si="17">K32-G32</f>
        <v>0</v>
      </c>
      <c r="P32" s="3">
        <f t="shared" ref="P32:P39" si="18">L32-H32</f>
        <v>0</v>
      </c>
    </row>
    <row r="33" spans="1:16" ht="18" customHeight="1">
      <c r="A33" s="37" t="s">
        <v>51</v>
      </c>
      <c r="B33" s="13" t="s">
        <v>30</v>
      </c>
      <c r="C33" s="27"/>
      <c r="D33" s="27"/>
      <c r="E33" s="28">
        <f t="shared" si="0"/>
        <v>33</v>
      </c>
      <c r="F33" s="4">
        <f t="shared" si="11"/>
        <v>0</v>
      </c>
      <c r="G33" s="4">
        <f t="shared" si="11"/>
        <v>0</v>
      </c>
      <c r="H33" s="4">
        <f t="shared" si="11"/>
        <v>0</v>
      </c>
      <c r="I33" s="28">
        <f t="shared" si="12"/>
        <v>33</v>
      </c>
      <c r="J33" s="4">
        <f t="shared" si="13"/>
        <v>0</v>
      </c>
      <c r="K33" s="4">
        <f t="shared" si="13"/>
        <v>0</v>
      </c>
      <c r="L33" s="4">
        <f t="shared" si="13"/>
        <v>0</v>
      </c>
      <c r="N33" s="4">
        <f>J33-F33</f>
        <v>0</v>
      </c>
      <c r="O33" s="4">
        <f>K33-G33</f>
        <v>0</v>
      </c>
      <c r="P33" s="4">
        <f>L33-H33</f>
        <v>0</v>
      </c>
    </row>
    <row r="34" spans="1:16" ht="18" customHeight="1">
      <c r="A34" s="37" t="s">
        <v>40</v>
      </c>
      <c r="B34" s="12" t="s">
        <v>22</v>
      </c>
      <c r="E34" s="6">
        <f t="shared" si="0"/>
        <v>34</v>
      </c>
      <c r="F34" s="3">
        <f t="shared" si="11"/>
        <v>0</v>
      </c>
      <c r="G34" s="3">
        <f t="shared" si="11"/>
        <v>0</v>
      </c>
      <c r="H34" s="3">
        <f t="shared" si="11"/>
        <v>0</v>
      </c>
      <c r="I34" s="6">
        <f t="shared" si="12"/>
        <v>34</v>
      </c>
      <c r="J34" s="3">
        <f t="shared" si="13"/>
        <v>0</v>
      </c>
      <c r="K34" s="3">
        <f t="shared" si="13"/>
        <v>0</v>
      </c>
      <c r="L34" s="3">
        <f t="shared" si="13"/>
        <v>0</v>
      </c>
      <c r="N34" s="3">
        <f t="shared" ref="N34:N39" si="19">J34-F34</f>
        <v>0</v>
      </c>
      <c r="O34" s="3">
        <f t="shared" si="17"/>
        <v>0</v>
      </c>
      <c r="P34" s="3">
        <f t="shared" si="18"/>
        <v>0</v>
      </c>
    </row>
    <row r="35" spans="1:16" ht="18" customHeight="1">
      <c r="A35" s="89" t="s">
        <v>74</v>
      </c>
      <c r="B35" s="12" t="s">
        <v>3</v>
      </c>
      <c r="E35" s="6">
        <f t="shared" si="0"/>
        <v>35</v>
      </c>
      <c r="F35" s="3">
        <f t="shared" si="11"/>
        <v>-1311823360</v>
      </c>
      <c r="G35" s="3">
        <f t="shared" si="11"/>
        <v>1898418</v>
      </c>
      <c r="H35" s="3">
        <f t="shared" si="11"/>
        <v>-1309924942</v>
      </c>
      <c r="I35" s="6">
        <f t="shared" si="12"/>
        <v>35</v>
      </c>
      <c r="J35" s="3">
        <f t="shared" si="13"/>
        <v>-1311823360</v>
      </c>
      <c r="K35" s="3">
        <f t="shared" si="13"/>
        <v>1898418</v>
      </c>
      <c r="L35" s="3">
        <f t="shared" si="13"/>
        <v>-1309924942</v>
      </c>
      <c r="N35" s="3">
        <f t="shared" si="19"/>
        <v>0</v>
      </c>
      <c r="O35" s="3">
        <f t="shared" si="17"/>
        <v>0</v>
      </c>
      <c r="P35" s="3">
        <f t="shared" si="18"/>
        <v>0</v>
      </c>
    </row>
    <row r="36" spans="1:16" ht="18" customHeight="1" thickBot="1">
      <c r="A36" s="89"/>
      <c r="B36" s="30" t="s">
        <v>5</v>
      </c>
      <c r="E36" s="6">
        <f t="shared" si="0"/>
        <v>36</v>
      </c>
      <c r="F36" s="3">
        <f t="shared" si="11"/>
        <v>155200992</v>
      </c>
      <c r="G36" s="3">
        <f t="shared" si="11"/>
        <v>-2184000</v>
      </c>
      <c r="H36" s="3">
        <f t="shared" si="11"/>
        <v>153016992</v>
      </c>
      <c r="I36" s="6">
        <f t="shared" si="12"/>
        <v>36</v>
      </c>
      <c r="J36" s="3">
        <f t="shared" si="13"/>
        <v>155200992</v>
      </c>
      <c r="K36" s="3">
        <f t="shared" si="13"/>
        <v>-2184000</v>
      </c>
      <c r="L36" s="3">
        <f t="shared" si="13"/>
        <v>153016992</v>
      </c>
      <c r="N36" s="3">
        <f t="shared" si="19"/>
        <v>0</v>
      </c>
      <c r="O36" s="3">
        <f t="shared" si="17"/>
        <v>0</v>
      </c>
      <c r="P36" s="3">
        <f t="shared" si="18"/>
        <v>0</v>
      </c>
    </row>
    <row r="37" spans="1:16" ht="18" customHeight="1" thickTop="1">
      <c r="A37" s="89"/>
      <c r="B37" s="33" t="s">
        <v>18</v>
      </c>
      <c r="E37" s="6">
        <f t="shared" si="0"/>
        <v>37</v>
      </c>
      <c r="F37" s="20">
        <f>SUM(F31:F36)</f>
        <v>79072184</v>
      </c>
      <c r="G37" s="20">
        <f>SUM(G31:G36)</f>
        <v>0</v>
      </c>
      <c r="H37" s="20">
        <f>SUM(H31:H36)</f>
        <v>79072184</v>
      </c>
      <c r="I37" s="6">
        <f t="shared" si="12"/>
        <v>37</v>
      </c>
      <c r="J37" s="20">
        <f>SUM(J31:J36)</f>
        <v>79072184</v>
      </c>
      <c r="K37" s="20">
        <f>SUM(K31:K36)</f>
        <v>0</v>
      </c>
      <c r="L37" s="20">
        <f>SUM(L31:L36)</f>
        <v>79072184</v>
      </c>
      <c r="N37" s="20">
        <f t="shared" si="19"/>
        <v>0</v>
      </c>
      <c r="O37" s="20">
        <f t="shared" si="17"/>
        <v>0</v>
      </c>
      <c r="P37" s="20">
        <f t="shared" si="18"/>
        <v>0</v>
      </c>
    </row>
    <row r="38" spans="1:16" ht="18" customHeight="1" thickBot="1">
      <c r="A38" s="89"/>
      <c r="B38" s="14" t="s">
        <v>19</v>
      </c>
      <c r="E38" s="6">
        <f t="shared" si="0"/>
        <v>38</v>
      </c>
      <c r="F38" s="8">
        <f>SUMIF($B$24:$B$24,$B38,F$24:F$24)</f>
        <v>-6597500</v>
      </c>
      <c r="G38" s="8">
        <f>SUMIF($B$24:$B$24,$B38,G$24:G$24)</f>
        <v>0</v>
      </c>
      <c r="H38" s="8">
        <f>SUMIF($B$24:$B$24,$B38,H$24:H$24)</f>
        <v>-6597500</v>
      </c>
      <c r="I38" s="6">
        <f t="shared" si="12"/>
        <v>38</v>
      </c>
      <c r="J38" s="8">
        <f>SUMIF($B$24:$B$24,$B38,J$24:J$24)</f>
        <v>-6597500</v>
      </c>
      <c r="K38" s="8">
        <f>SUMIF($B$24:$B$24,$B38,K$24:K$24)</f>
        <v>0</v>
      </c>
      <c r="L38" s="8">
        <f>SUMIF($B$24:$B$24,$B38,L$24:L$24)</f>
        <v>-6597500</v>
      </c>
      <c r="N38" s="8">
        <f t="shared" si="19"/>
        <v>0</v>
      </c>
      <c r="O38" s="8">
        <f t="shared" si="17"/>
        <v>0</v>
      </c>
      <c r="P38" s="8">
        <f t="shared" si="18"/>
        <v>0</v>
      </c>
    </row>
    <row r="39" spans="1:16" ht="18" customHeight="1" thickTop="1">
      <c r="A39" s="89"/>
      <c r="B39" s="15" t="s">
        <v>17</v>
      </c>
      <c r="E39" s="6">
        <f t="shared" si="0"/>
        <v>39</v>
      </c>
      <c r="F39" s="9">
        <f>SUM(F37:F38)</f>
        <v>72474684</v>
      </c>
      <c r="G39" s="9">
        <f>SUM(G37:G38)</f>
        <v>0</v>
      </c>
      <c r="H39" s="9">
        <f>SUM(H37:H38)</f>
        <v>72474684</v>
      </c>
      <c r="I39" s="6">
        <f t="shared" si="12"/>
        <v>39</v>
      </c>
      <c r="J39" s="9">
        <f>SUM(J37:J38)</f>
        <v>72474684</v>
      </c>
      <c r="K39" s="9">
        <f>SUM(K37:K38)</f>
        <v>0</v>
      </c>
      <c r="L39" s="9">
        <f>SUM(L37:L38)</f>
        <v>72474684</v>
      </c>
      <c r="N39" s="9">
        <f t="shared" si="19"/>
        <v>0</v>
      </c>
      <c r="O39" s="9">
        <f t="shared" si="17"/>
        <v>0</v>
      </c>
      <c r="P39" s="9">
        <f t="shared" si="18"/>
        <v>0</v>
      </c>
    </row>
    <row r="40" spans="1:16" ht="19" customHeight="1">
      <c r="A40" s="90"/>
      <c r="E40" s="6">
        <f t="shared" si="0"/>
        <v>40</v>
      </c>
      <c r="F40" s="87" t="s">
        <v>36</v>
      </c>
      <c r="G40" s="87"/>
      <c r="H40" s="87"/>
      <c r="I40" s="87"/>
      <c r="J40" s="87"/>
      <c r="K40" s="87"/>
      <c r="L40" s="87"/>
    </row>
    <row r="41" spans="1:16" ht="17" customHeight="1">
      <c r="A41" s="66" t="s">
        <v>49</v>
      </c>
      <c r="E41" s="6">
        <f t="shared" si="0"/>
        <v>41</v>
      </c>
      <c r="F41" s="109" t="s">
        <v>53</v>
      </c>
      <c r="G41" s="110"/>
      <c r="H41" s="110"/>
      <c r="I41" s="110"/>
      <c r="J41" s="110"/>
      <c r="K41" s="110"/>
      <c r="L41" s="111"/>
      <c r="N41" s="10" t="s">
        <v>10</v>
      </c>
      <c r="O41" s="10" t="s">
        <v>13</v>
      </c>
      <c r="P41" s="10" t="s">
        <v>14</v>
      </c>
    </row>
    <row r="42" spans="1:16" ht="17" customHeight="1">
      <c r="A42" s="67"/>
      <c r="B42" s="1"/>
      <c r="C42" s="42" t="s">
        <v>2</v>
      </c>
      <c r="E42" s="6">
        <f t="shared" si="0"/>
        <v>42</v>
      </c>
      <c r="F42" s="23" t="s">
        <v>23</v>
      </c>
      <c r="G42" s="23" t="s">
        <v>13</v>
      </c>
      <c r="H42" s="23" t="s">
        <v>24</v>
      </c>
      <c r="I42" s="6">
        <f>I39+3</f>
        <v>42</v>
      </c>
      <c r="J42" s="23" t="s">
        <v>23</v>
      </c>
      <c r="K42" s="23" t="s">
        <v>13</v>
      </c>
      <c r="L42" s="23" t="s">
        <v>24</v>
      </c>
      <c r="N42" s="11" t="s">
        <v>16</v>
      </c>
      <c r="O42" s="11" t="s">
        <v>20</v>
      </c>
      <c r="P42" s="11" t="s">
        <v>15</v>
      </c>
    </row>
    <row r="43" spans="1:16" ht="18" customHeight="1">
      <c r="A43" s="67"/>
      <c r="C43" s="31" t="s">
        <v>28</v>
      </c>
      <c r="E43" s="6">
        <f t="shared" si="0"/>
        <v>43</v>
      </c>
      <c r="F43" s="3">
        <f t="shared" ref="F43:H48" si="20">SUMIF($C$8:$C$22,$C43,F$8:F$22)</f>
        <v>0</v>
      </c>
      <c r="G43" s="3">
        <f t="shared" si="20"/>
        <v>0</v>
      </c>
      <c r="H43" s="3">
        <f t="shared" si="20"/>
        <v>0</v>
      </c>
      <c r="I43" s="6">
        <f t="shared" si="12"/>
        <v>43</v>
      </c>
      <c r="J43" s="3">
        <f t="shared" ref="J43:L48" si="21">SUMIF($C$8:$C$22,$C43,J$8:J$22)</f>
        <v>0</v>
      </c>
      <c r="K43" s="3">
        <f t="shared" si="21"/>
        <v>0</v>
      </c>
      <c r="L43" s="3">
        <f t="shared" si="21"/>
        <v>0</v>
      </c>
      <c r="N43" s="3">
        <f t="shared" ref="N43" si="22">J43-F43</f>
        <v>0</v>
      </c>
      <c r="O43" s="3">
        <f t="shared" ref="O43" si="23">K43-G43</f>
        <v>0</v>
      </c>
      <c r="P43" s="3">
        <f t="shared" ref="P43" si="24">L43-H43</f>
        <v>0</v>
      </c>
    </row>
    <row r="44" spans="1:16" ht="18" customHeight="1">
      <c r="A44" s="67"/>
      <c r="C44" s="12" t="s">
        <v>4</v>
      </c>
      <c r="E44" s="6">
        <f t="shared" si="0"/>
        <v>44</v>
      </c>
      <c r="F44" s="3">
        <f t="shared" si="20"/>
        <v>1156376489</v>
      </c>
      <c r="G44" s="3">
        <f t="shared" si="20"/>
        <v>285582</v>
      </c>
      <c r="H44" s="3">
        <f t="shared" si="20"/>
        <v>1156662071</v>
      </c>
      <c r="I44" s="6">
        <f t="shared" si="12"/>
        <v>44</v>
      </c>
      <c r="J44" s="3">
        <f t="shared" si="21"/>
        <v>1156376489</v>
      </c>
      <c r="K44" s="3">
        <f t="shared" si="21"/>
        <v>285582</v>
      </c>
      <c r="L44" s="3">
        <f t="shared" si="21"/>
        <v>1156662071</v>
      </c>
      <c r="N44" s="3">
        <f>J44-F44</f>
        <v>0</v>
      </c>
      <c r="O44" s="3">
        <f t="shared" ref="O44:O51" si="25">K44-G44</f>
        <v>0</v>
      </c>
      <c r="P44" s="3">
        <f t="shared" ref="P44:P51" si="26">L44-H44</f>
        <v>0</v>
      </c>
    </row>
    <row r="45" spans="1:16" ht="18" customHeight="1">
      <c r="A45" s="67"/>
      <c r="C45" s="13" t="s">
        <v>30</v>
      </c>
      <c r="D45" s="27"/>
      <c r="E45" s="28">
        <f t="shared" si="0"/>
        <v>45</v>
      </c>
      <c r="F45" s="4">
        <f t="shared" si="20"/>
        <v>-65612091</v>
      </c>
      <c r="G45" s="4">
        <f t="shared" si="20"/>
        <v>0</v>
      </c>
      <c r="H45" s="4">
        <f t="shared" si="20"/>
        <v>-65612091</v>
      </c>
      <c r="I45" s="28">
        <f t="shared" si="12"/>
        <v>45</v>
      </c>
      <c r="J45" s="4">
        <f t="shared" si="21"/>
        <v>-65612091</v>
      </c>
      <c r="K45" s="4">
        <f t="shared" si="21"/>
        <v>0</v>
      </c>
      <c r="L45" s="4">
        <f t="shared" si="21"/>
        <v>-65612091</v>
      </c>
      <c r="N45" s="4">
        <f>J45-F45</f>
        <v>0</v>
      </c>
      <c r="O45" s="4">
        <f>K45-G45</f>
        <v>0</v>
      </c>
      <c r="P45" s="4">
        <f>L45-H45</f>
        <v>0</v>
      </c>
    </row>
    <row r="46" spans="1:16" ht="18" customHeight="1">
      <c r="A46" s="68"/>
      <c r="C46" s="12" t="s">
        <v>22</v>
      </c>
      <c r="E46" s="6">
        <f t="shared" si="0"/>
        <v>46</v>
      </c>
      <c r="F46" s="3">
        <f t="shared" si="20"/>
        <v>144930154</v>
      </c>
      <c r="G46" s="3">
        <f t="shared" si="20"/>
        <v>0</v>
      </c>
      <c r="H46" s="3">
        <f t="shared" si="20"/>
        <v>144930154</v>
      </c>
      <c r="I46" s="6">
        <f t="shared" si="12"/>
        <v>46</v>
      </c>
      <c r="J46" s="3">
        <f t="shared" si="21"/>
        <v>144930154</v>
      </c>
      <c r="K46" s="3">
        <f t="shared" si="21"/>
        <v>0</v>
      </c>
      <c r="L46" s="3">
        <f t="shared" si="21"/>
        <v>144930154</v>
      </c>
      <c r="N46" s="3">
        <f t="shared" ref="N46:N51" si="27">J46-F46</f>
        <v>0</v>
      </c>
      <c r="O46" s="3">
        <f t="shared" si="25"/>
        <v>0</v>
      </c>
      <c r="P46" s="3">
        <f t="shared" si="26"/>
        <v>0</v>
      </c>
    </row>
    <row r="47" spans="1:16" ht="18" customHeight="1" thickBot="1">
      <c r="A47" s="34" t="s">
        <v>0</v>
      </c>
      <c r="C47" s="12" t="s">
        <v>3</v>
      </c>
      <c r="E47" s="6">
        <f t="shared" si="0"/>
        <v>47</v>
      </c>
      <c r="F47" s="3">
        <f t="shared" si="20"/>
        <v>-1311823360</v>
      </c>
      <c r="G47" s="3">
        <f t="shared" si="20"/>
        <v>1898418</v>
      </c>
      <c r="H47" s="3">
        <f t="shared" si="20"/>
        <v>-1309924942</v>
      </c>
      <c r="I47" s="6">
        <f t="shared" si="12"/>
        <v>47</v>
      </c>
      <c r="J47" s="3">
        <f t="shared" si="21"/>
        <v>-1311823360</v>
      </c>
      <c r="K47" s="3">
        <f t="shared" si="21"/>
        <v>1898418</v>
      </c>
      <c r="L47" s="3">
        <f t="shared" si="21"/>
        <v>-1309924942</v>
      </c>
      <c r="N47" s="3">
        <f t="shared" si="27"/>
        <v>0</v>
      </c>
      <c r="O47" s="3">
        <f t="shared" si="25"/>
        <v>0</v>
      </c>
      <c r="P47" s="3">
        <f t="shared" si="26"/>
        <v>0</v>
      </c>
    </row>
    <row r="48" spans="1:16" ht="18" customHeight="1" thickTop="1" thickBot="1">
      <c r="A48" s="78" t="s">
        <v>81</v>
      </c>
      <c r="C48" s="30" t="s">
        <v>5</v>
      </c>
      <c r="E48" s="6">
        <f t="shared" si="0"/>
        <v>48</v>
      </c>
      <c r="F48" s="3">
        <f t="shared" si="20"/>
        <v>155200992</v>
      </c>
      <c r="G48" s="3">
        <f t="shared" si="20"/>
        <v>-2184000</v>
      </c>
      <c r="H48" s="3">
        <f t="shared" si="20"/>
        <v>153016992</v>
      </c>
      <c r="I48" s="6">
        <f t="shared" si="12"/>
        <v>48</v>
      </c>
      <c r="J48" s="3">
        <f t="shared" si="21"/>
        <v>155200992</v>
      </c>
      <c r="K48" s="3">
        <f t="shared" si="21"/>
        <v>-2184000</v>
      </c>
      <c r="L48" s="3">
        <f t="shared" si="21"/>
        <v>153016992</v>
      </c>
      <c r="N48" s="3">
        <f t="shared" si="27"/>
        <v>0</v>
      </c>
      <c r="O48" s="3">
        <f t="shared" si="25"/>
        <v>0</v>
      </c>
      <c r="P48" s="3">
        <f t="shared" si="26"/>
        <v>0</v>
      </c>
    </row>
    <row r="49" spans="1:16" ht="18" customHeight="1" thickTop="1">
      <c r="A49" s="79"/>
      <c r="C49" s="12" t="s">
        <v>18</v>
      </c>
      <c r="E49" s="6">
        <f t="shared" si="0"/>
        <v>49</v>
      </c>
      <c r="F49" s="20">
        <f>SUM(F43:F48)</f>
        <v>79072184</v>
      </c>
      <c r="G49" s="20">
        <f>SUM(G43:G48)</f>
        <v>0</v>
      </c>
      <c r="H49" s="20">
        <f>SUM(H43:H48)</f>
        <v>79072184</v>
      </c>
      <c r="I49" s="6">
        <f t="shared" si="12"/>
        <v>49</v>
      </c>
      <c r="J49" s="20">
        <f>SUM(J43:J48)</f>
        <v>79072184</v>
      </c>
      <c r="K49" s="20">
        <f>SUM(K43:K48)</f>
        <v>0</v>
      </c>
      <c r="L49" s="20">
        <f>SUM(L43:L48)</f>
        <v>79072184</v>
      </c>
      <c r="N49" s="20">
        <f t="shared" si="27"/>
        <v>0</v>
      </c>
      <c r="O49" s="20">
        <f t="shared" si="25"/>
        <v>0</v>
      </c>
      <c r="P49" s="20">
        <f t="shared" si="26"/>
        <v>0</v>
      </c>
    </row>
    <row r="50" spans="1:16" ht="18" customHeight="1" thickBot="1">
      <c r="A50" s="79"/>
      <c r="C50" s="14" t="s">
        <v>19</v>
      </c>
      <c r="E50" s="6">
        <f t="shared" si="0"/>
        <v>50</v>
      </c>
      <c r="F50" s="8">
        <f>SUMIF($C$24:$C$24,$C50,F$24:F$24)</f>
        <v>-6597500</v>
      </c>
      <c r="G50" s="8">
        <f>SUMIF($C$24:$C$24,$C50,G$24:G$24)</f>
        <v>0</v>
      </c>
      <c r="H50" s="8">
        <f>SUMIF($C$24:$C$24,$C50,H$24:H$24)</f>
        <v>-6597500</v>
      </c>
      <c r="I50" s="6">
        <f t="shared" si="12"/>
        <v>50</v>
      </c>
      <c r="J50" s="8">
        <f>SUMIF($C$24:$C$24,$C50,J$24:J$24)</f>
        <v>-6597500</v>
      </c>
      <c r="K50" s="8">
        <f>SUMIF($C$24:$C$24,$C50,K$24:K$24)</f>
        <v>0</v>
      </c>
      <c r="L50" s="8">
        <f>SUMIF($C$24:$C$24,$C50,L$24:L$24)</f>
        <v>-6597500</v>
      </c>
      <c r="N50" s="8">
        <f t="shared" si="27"/>
        <v>0</v>
      </c>
      <c r="O50" s="8">
        <f t="shared" si="25"/>
        <v>0</v>
      </c>
      <c r="P50" s="8">
        <f t="shared" si="26"/>
        <v>0</v>
      </c>
    </row>
    <row r="51" spans="1:16" ht="18" customHeight="1" thickTop="1">
      <c r="A51" s="79"/>
      <c r="C51" s="15" t="s">
        <v>17</v>
      </c>
      <c r="E51" s="6">
        <f t="shared" si="0"/>
        <v>51</v>
      </c>
      <c r="F51" s="9">
        <f>SUM(F49:F50)</f>
        <v>72474684</v>
      </c>
      <c r="G51" s="9">
        <f>SUM(G49:G50)</f>
        <v>0</v>
      </c>
      <c r="H51" s="9">
        <f>SUM(H49:H50)</f>
        <v>72474684</v>
      </c>
      <c r="I51" s="6">
        <f t="shared" si="12"/>
        <v>51</v>
      </c>
      <c r="J51" s="9">
        <f>SUM(J49:J50)</f>
        <v>72474684</v>
      </c>
      <c r="K51" s="9">
        <f>SUM(K49:K50)</f>
        <v>0</v>
      </c>
      <c r="L51" s="9">
        <f>SUM(L49:L50)</f>
        <v>72474684</v>
      </c>
      <c r="N51" s="9">
        <f t="shared" si="27"/>
        <v>0</v>
      </c>
      <c r="O51" s="9">
        <f t="shared" si="25"/>
        <v>0</v>
      </c>
      <c r="P51" s="9">
        <f t="shared" si="26"/>
        <v>0</v>
      </c>
    </row>
    <row r="52" spans="1:16" ht="19" customHeight="1">
      <c r="A52" s="79"/>
      <c r="E52" s="6">
        <f t="shared" si="0"/>
        <v>52</v>
      </c>
      <c r="F52" s="88" t="s">
        <v>67</v>
      </c>
      <c r="G52" s="88"/>
      <c r="H52" s="88"/>
      <c r="I52" s="88"/>
      <c r="J52" s="88"/>
      <c r="K52" s="88"/>
      <c r="L52" s="88"/>
    </row>
    <row r="53" spans="1:16" ht="17" customHeight="1" thickBot="1">
      <c r="A53" s="80"/>
      <c r="E53" s="6">
        <f t="shared" si="0"/>
        <v>53</v>
      </c>
      <c r="F53" s="121" t="s">
        <v>54</v>
      </c>
      <c r="G53" s="122"/>
      <c r="H53" s="122"/>
      <c r="I53" s="122"/>
      <c r="J53" s="122"/>
      <c r="K53" s="122"/>
      <c r="L53" s="123"/>
      <c r="N53" s="10" t="s">
        <v>10</v>
      </c>
      <c r="O53" s="10" t="s">
        <v>13</v>
      </c>
      <c r="P53" s="10" t="s">
        <v>14</v>
      </c>
    </row>
    <row r="54" spans="1:16" ht="17" customHeight="1" thickTop="1">
      <c r="A54" s="34" t="s">
        <v>0</v>
      </c>
      <c r="D54" s="43" t="s">
        <v>2</v>
      </c>
      <c r="E54" s="6">
        <f t="shared" si="0"/>
        <v>54</v>
      </c>
      <c r="F54" s="23" t="s">
        <v>23</v>
      </c>
      <c r="G54" s="23" t="s">
        <v>13</v>
      </c>
      <c r="H54" s="23" t="s">
        <v>24</v>
      </c>
      <c r="I54" s="6">
        <f>I51+3</f>
        <v>54</v>
      </c>
      <c r="J54" s="23" t="s">
        <v>23</v>
      </c>
      <c r="K54" s="23" t="s">
        <v>13</v>
      </c>
      <c r="L54" s="23" t="s">
        <v>24</v>
      </c>
      <c r="N54" s="11" t="s">
        <v>16</v>
      </c>
      <c r="O54" s="11" t="s">
        <v>20</v>
      </c>
      <c r="P54" s="11" t="s">
        <v>15</v>
      </c>
    </row>
    <row r="55" spans="1:16" ht="18" customHeight="1">
      <c r="A55" s="41" t="s">
        <v>37</v>
      </c>
      <c r="B55" s="32" t="s">
        <v>28</v>
      </c>
      <c r="C55" s="25" t="s">
        <v>52</v>
      </c>
      <c r="D55" s="31" t="s">
        <v>28</v>
      </c>
      <c r="E55" s="6">
        <f t="shared" si="0"/>
        <v>55</v>
      </c>
      <c r="F55" s="22">
        <f t="shared" ref="F55:H60" si="28">SUMIF($D$8:$D$22,$D55,F$8:F$22)</f>
        <v>-65612091</v>
      </c>
      <c r="G55" s="3">
        <f t="shared" si="28"/>
        <v>0</v>
      </c>
      <c r="H55" s="22">
        <f t="shared" si="28"/>
        <v>-65612091</v>
      </c>
      <c r="I55" s="6">
        <f t="shared" si="12"/>
        <v>55</v>
      </c>
      <c r="J55" s="22">
        <f t="shared" ref="J55:L60" si="29">SUMIF($D$8:$D$22,$D55,J$8:J$22)</f>
        <v>-65612091</v>
      </c>
      <c r="K55" s="3">
        <f t="shared" si="29"/>
        <v>0</v>
      </c>
      <c r="L55" s="22">
        <f t="shared" si="29"/>
        <v>-65612091</v>
      </c>
      <c r="N55" s="3">
        <f>J55-F55</f>
        <v>0</v>
      </c>
      <c r="O55" s="3">
        <f>K55-G55</f>
        <v>0</v>
      </c>
      <c r="P55" s="3">
        <f>L55-H55</f>
        <v>0</v>
      </c>
    </row>
    <row r="56" spans="1:16" ht="18" customHeight="1" thickBot="1">
      <c r="A56" s="64" t="s">
        <v>59</v>
      </c>
      <c r="D56" s="12" t="s">
        <v>4</v>
      </c>
      <c r="E56" s="6">
        <f t="shared" si="0"/>
        <v>56</v>
      </c>
      <c r="F56" s="3">
        <f t="shared" si="28"/>
        <v>1156376489</v>
      </c>
      <c r="G56" s="3">
        <f t="shared" si="28"/>
        <v>285582</v>
      </c>
      <c r="H56" s="3">
        <f t="shared" si="28"/>
        <v>1156662071</v>
      </c>
      <c r="I56" s="6">
        <f t="shared" si="12"/>
        <v>56</v>
      </c>
      <c r="J56" s="3">
        <f t="shared" si="29"/>
        <v>1156376489</v>
      </c>
      <c r="K56" s="3">
        <f t="shared" si="29"/>
        <v>285582</v>
      </c>
      <c r="L56" s="3">
        <f t="shared" si="29"/>
        <v>1156662071</v>
      </c>
      <c r="N56" s="3">
        <f>J56-F56</f>
        <v>0</v>
      </c>
      <c r="O56" s="3">
        <f t="shared" ref="O56:O63" si="30">K56-G56</f>
        <v>0</v>
      </c>
      <c r="P56" s="3">
        <f t="shared" ref="P56:P63" si="31">L56-H56</f>
        <v>0</v>
      </c>
    </row>
    <row r="57" spans="1:16" ht="18" customHeight="1" thickTop="1">
      <c r="A57" s="65"/>
      <c r="B57" s="48"/>
      <c r="C57" s="59" t="s">
        <v>60</v>
      </c>
      <c r="D57" s="55" t="s">
        <v>30</v>
      </c>
      <c r="E57" s="56">
        <f t="shared" si="0"/>
        <v>57</v>
      </c>
      <c r="F57" s="38">
        <f t="shared" si="28"/>
        <v>-65612091</v>
      </c>
      <c r="G57" s="38">
        <f t="shared" si="28"/>
        <v>65612091</v>
      </c>
      <c r="H57" s="51">
        <f t="shared" si="28"/>
        <v>0</v>
      </c>
      <c r="I57" s="28">
        <f t="shared" si="12"/>
        <v>57</v>
      </c>
      <c r="J57" s="38">
        <f t="shared" si="29"/>
        <v>0</v>
      </c>
      <c r="K57" s="38">
        <f t="shared" si="29"/>
        <v>0</v>
      </c>
      <c r="L57" s="51">
        <f t="shared" si="29"/>
        <v>0</v>
      </c>
      <c r="N57" s="4">
        <f t="shared" ref="N57" si="32">J57-F57</f>
        <v>65612091</v>
      </c>
      <c r="O57" s="4">
        <f t="shared" ref="O57" si="33">K57-G57</f>
        <v>-65612091</v>
      </c>
      <c r="P57" s="4">
        <f t="shared" ref="P57" si="34">L57-H57</f>
        <v>0</v>
      </c>
    </row>
    <row r="58" spans="1:16" ht="18" customHeight="1" thickBot="1">
      <c r="A58" s="65"/>
      <c r="B58" s="48"/>
      <c r="C58" s="59" t="s">
        <v>61</v>
      </c>
      <c r="D58" s="57" t="s">
        <v>22</v>
      </c>
      <c r="E58" s="58">
        <f t="shared" si="0"/>
        <v>58</v>
      </c>
      <c r="F58" s="39">
        <f t="shared" si="28"/>
        <v>210542245</v>
      </c>
      <c r="G58" s="39">
        <f t="shared" si="28"/>
        <v>-65612091</v>
      </c>
      <c r="H58" s="52">
        <f t="shared" si="28"/>
        <v>144930154</v>
      </c>
      <c r="I58" s="6">
        <f t="shared" si="12"/>
        <v>58</v>
      </c>
      <c r="J58" s="39">
        <f t="shared" si="29"/>
        <v>144930154</v>
      </c>
      <c r="K58" s="39">
        <f t="shared" si="29"/>
        <v>0</v>
      </c>
      <c r="L58" s="52">
        <f t="shared" si="29"/>
        <v>144930154</v>
      </c>
      <c r="N58" s="3">
        <f t="shared" ref="N58:N63" si="35">J58-F58</f>
        <v>-65612091</v>
      </c>
      <c r="O58" s="3">
        <f t="shared" si="30"/>
        <v>65612091</v>
      </c>
      <c r="P58" s="3">
        <f t="shared" si="31"/>
        <v>0</v>
      </c>
    </row>
    <row r="59" spans="1:16" ht="18" customHeight="1" thickTop="1">
      <c r="A59" s="65"/>
      <c r="B59" s="48"/>
      <c r="C59" s="59" t="s">
        <v>62</v>
      </c>
      <c r="D59" s="12" t="s">
        <v>3</v>
      </c>
      <c r="E59" s="6">
        <f t="shared" si="0"/>
        <v>59</v>
      </c>
      <c r="F59" s="3">
        <f t="shared" si="28"/>
        <v>-1311823360</v>
      </c>
      <c r="G59" s="3">
        <f t="shared" si="28"/>
        <v>1898418</v>
      </c>
      <c r="H59" s="3">
        <f t="shared" si="28"/>
        <v>-1309924942</v>
      </c>
      <c r="I59" s="6">
        <f t="shared" si="12"/>
        <v>59</v>
      </c>
      <c r="J59" s="3">
        <f t="shared" si="29"/>
        <v>-1311823360</v>
      </c>
      <c r="K59" s="3">
        <f t="shared" si="29"/>
        <v>1898418</v>
      </c>
      <c r="L59" s="3">
        <f t="shared" si="29"/>
        <v>-1309924942</v>
      </c>
      <c r="N59" s="3">
        <f t="shared" si="35"/>
        <v>0</v>
      </c>
      <c r="O59" s="3">
        <f t="shared" si="30"/>
        <v>0</v>
      </c>
      <c r="P59" s="3">
        <f t="shared" si="31"/>
        <v>0</v>
      </c>
    </row>
    <row r="60" spans="1:16" ht="18" customHeight="1" thickBot="1">
      <c r="A60" s="65"/>
      <c r="B60" s="48"/>
      <c r="C60" s="59" t="s">
        <v>63</v>
      </c>
      <c r="D60" s="30" t="s">
        <v>5</v>
      </c>
      <c r="E60" s="6">
        <f t="shared" si="0"/>
        <v>60</v>
      </c>
      <c r="F60" s="3">
        <f t="shared" si="28"/>
        <v>155200992</v>
      </c>
      <c r="G60" s="3">
        <f t="shared" si="28"/>
        <v>-2184000</v>
      </c>
      <c r="H60" s="3">
        <f t="shared" si="28"/>
        <v>153016992</v>
      </c>
      <c r="I60" s="6">
        <f t="shared" si="12"/>
        <v>60</v>
      </c>
      <c r="J60" s="3">
        <f t="shared" si="29"/>
        <v>155200992</v>
      </c>
      <c r="K60" s="3">
        <f t="shared" si="29"/>
        <v>-2184000</v>
      </c>
      <c r="L60" s="3">
        <f t="shared" si="29"/>
        <v>153016992</v>
      </c>
      <c r="N60" s="3">
        <f t="shared" si="35"/>
        <v>0</v>
      </c>
      <c r="O60" s="3">
        <f t="shared" si="30"/>
        <v>0</v>
      </c>
      <c r="P60" s="3">
        <f t="shared" si="31"/>
        <v>0</v>
      </c>
    </row>
    <row r="61" spans="1:16" ht="18" customHeight="1" thickTop="1">
      <c r="A61" s="65"/>
      <c r="B61" s="48"/>
      <c r="C61" s="59" t="s">
        <v>64</v>
      </c>
      <c r="D61" s="12" t="s">
        <v>18</v>
      </c>
      <c r="E61" s="6">
        <f t="shared" si="0"/>
        <v>61</v>
      </c>
      <c r="F61" s="20">
        <f>SUM(F55:F60)</f>
        <v>79072184</v>
      </c>
      <c r="G61" s="20">
        <f>SUM(G55:G60)</f>
        <v>0</v>
      </c>
      <c r="H61" s="20">
        <f>SUM(H55:H60)</f>
        <v>79072184</v>
      </c>
      <c r="I61" s="6">
        <f t="shared" si="12"/>
        <v>61</v>
      </c>
      <c r="J61" s="20">
        <f>SUM(J55:J60)</f>
        <v>79072184</v>
      </c>
      <c r="K61" s="20">
        <f>SUM(K55:K60)</f>
        <v>0</v>
      </c>
      <c r="L61" s="20">
        <f>SUM(L55:L60)</f>
        <v>79072184</v>
      </c>
      <c r="N61" s="20">
        <f t="shared" si="35"/>
        <v>0</v>
      </c>
      <c r="O61" s="20">
        <f t="shared" si="30"/>
        <v>0</v>
      </c>
      <c r="P61" s="20">
        <f t="shared" si="31"/>
        <v>0</v>
      </c>
    </row>
    <row r="62" spans="1:16" ht="18" customHeight="1" thickBot="1">
      <c r="A62" s="65"/>
      <c r="B62" s="48"/>
      <c r="C62" s="59" t="s">
        <v>65</v>
      </c>
      <c r="D62" s="14" t="s">
        <v>19</v>
      </c>
      <c r="E62" s="6">
        <f t="shared" si="0"/>
        <v>62</v>
      </c>
      <c r="F62" s="8">
        <f>SUMIF($D$24:$D$24,$D62,F$24:F$24)</f>
        <v>-6597500</v>
      </c>
      <c r="G62" s="8">
        <f>SUMIF($D$24:$D$24,$D62,G$24:G$24)</f>
        <v>0</v>
      </c>
      <c r="H62" s="8">
        <f>SUMIF($D$24:$D$24,$D62,H$24:H$24)</f>
        <v>-6597500</v>
      </c>
      <c r="I62" s="6">
        <f t="shared" si="12"/>
        <v>62</v>
      </c>
      <c r="J62" s="8">
        <f>SUMIF($D$24:$D$24,$D62,J$24:J$24)</f>
        <v>-6597500</v>
      </c>
      <c r="K62" s="8">
        <f>SUMIF($D$24:$D$24,$D62,K$24:K$24)</f>
        <v>0</v>
      </c>
      <c r="L62" s="8">
        <f>SUMIF($D$24:$D$24,$D62,L$24:L$24)</f>
        <v>-6597500</v>
      </c>
      <c r="N62" s="8">
        <f t="shared" si="35"/>
        <v>0</v>
      </c>
      <c r="O62" s="8">
        <f t="shared" si="30"/>
        <v>0</v>
      </c>
      <c r="P62" s="8">
        <f t="shared" si="31"/>
        <v>0</v>
      </c>
    </row>
    <row r="63" spans="1:16" ht="18" customHeight="1" thickTop="1">
      <c r="A63" s="65"/>
      <c r="B63" s="48"/>
      <c r="C63" s="59" t="s">
        <v>68</v>
      </c>
      <c r="D63" s="15" t="s">
        <v>17</v>
      </c>
      <c r="E63" s="6">
        <f t="shared" si="0"/>
        <v>63</v>
      </c>
      <c r="F63" s="9">
        <f>SUM(F61:F62)</f>
        <v>72474684</v>
      </c>
      <c r="G63" s="9">
        <f>SUM(G61:G62)</f>
        <v>0</v>
      </c>
      <c r="H63" s="9">
        <f>SUM(H61:H62)</f>
        <v>72474684</v>
      </c>
      <c r="I63" s="6">
        <f t="shared" si="12"/>
        <v>63</v>
      </c>
      <c r="J63" s="9">
        <f>SUM(J61:J62)</f>
        <v>72474684</v>
      </c>
      <c r="K63" s="9">
        <f>SUM(K61:K62)</f>
        <v>0</v>
      </c>
      <c r="L63" s="9">
        <f>SUM(L61:L62)</f>
        <v>72474684</v>
      </c>
      <c r="N63" s="9">
        <f t="shared" si="35"/>
        <v>0</v>
      </c>
      <c r="O63" s="9">
        <f t="shared" si="30"/>
        <v>0</v>
      </c>
      <c r="P63" s="9">
        <f t="shared" si="31"/>
        <v>0</v>
      </c>
    </row>
    <row r="64" spans="1:16" ht="18" customHeight="1">
      <c r="A64" s="2" t="s">
        <v>0</v>
      </c>
    </row>
    <row r="65" spans="1:2" ht="18" customHeight="1">
      <c r="A65" s="2" t="s">
        <v>0</v>
      </c>
    </row>
    <row r="66" spans="1:2" ht="18" customHeight="1">
      <c r="A66" s="2" t="s">
        <v>0</v>
      </c>
    </row>
    <row r="68" spans="1:2" ht="18" customHeight="1">
      <c r="B68" s="1"/>
    </row>
    <row r="69" spans="1:2" ht="18" customHeight="1">
      <c r="B69" s="1"/>
    </row>
    <row r="70" spans="1:2" ht="18" customHeight="1">
      <c r="B70" s="1"/>
    </row>
    <row r="71" spans="1:2" ht="18" customHeight="1">
      <c r="A71" s="1"/>
    </row>
    <row r="72" spans="1:2" ht="18" customHeight="1">
      <c r="A72" s="1"/>
    </row>
    <row r="73" spans="1:2" ht="18" customHeight="1">
      <c r="A73" s="1"/>
    </row>
    <row r="74" spans="1:2" ht="18" customHeight="1">
      <c r="A74" s="1"/>
    </row>
    <row r="75" spans="1:2" ht="18" customHeight="1">
      <c r="A75" s="1"/>
    </row>
    <row r="76" spans="1:2" ht="18" customHeight="1">
      <c r="A76" s="1"/>
    </row>
    <row r="77" spans="1:2" ht="18" customHeight="1">
      <c r="A77" s="1"/>
    </row>
    <row r="78" spans="1:2" ht="18" customHeight="1">
      <c r="A78" s="1"/>
    </row>
    <row r="79" spans="1:2" ht="18" customHeight="1">
      <c r="A79" s="1"/>
    </row>
    <row r="80" spans="1:2" ht="18" customHeight="1">
      <c r="A80" s="1"/>
    </row>
    <row r="81" spans="1:1" ht="18" customHeight="1">
      <c r="A81" s="1"/>
    </row>
    <row r="82" spans="1:1" ht="18" customHeight="1">
      <c r="A82" s="1"/>
    </row>
    <row r="83" spans="1:1" ht="18" customHeight="1">
      <c r="A83" s="1"/>
    </row>
  </sheetData>
  <mergeCells count="18">
    <mergeCell ref="J1:L5"/>
    <mergeCell ref="N1:P5"/>
    <mergeCell ref="F41:L41"/>
    <mergeCell ref="B3:D6"/>
    <mergeCell ref="F53:L53"/>
    <mergeCell ref="F1:H5"/>
    <mergeCell ref="A56:A63"/>
    <mergeCell ref="A41:A46"/>
    <mergeCell ref="N6:P6"/>
    <mergeCell ref="F6:H6"/>
    <mergeCell ref="J6:L6"/>
    <mergeCell ref="A48:A53"/>
    <mergeCell ref="A28:A29"/>
    <mergeCell ref="F28:L28"/>
    <mergeCell ref="F29:L29"/>
    <mergeCell ref="F40:L40"/>
    <mergeCell ref="F52:L52"/>
    <mergeCell ref="A35:A40"/>
  </mergeCells>
  <conditionalFormatting sqref="A1:P1048576">
    <cfRule type="cellIs" dxfId="5" priority="51" operator="equal">
      <formula>0</formula>
    </cfRule>
    <cfRule type="cellIs" dxfId="4" priority="52" operator="lessThan">
      <formula>0</formula>
    </cfRule>
  </conditionalFormatting>
  <printOptions verticalCentered="1"/>
  <pageMargins left="0.25" right="0.25" top="0.25" bottom="0.25" header="0.3" footer="0.3"/>
  <pageSetup scale="70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C3C0C4-4933-A841-8655-81C1A56DF5A2}">
  <sheetPr>
    <tabColor rgb="FFEFFFC4"/>
  </sheetPr>
  <dimension ref="A1:U83"/>
  <sheetViews>
    <sheetView zoomScaleNormal="100" workbookViewId="0"/>
  </sheetViews>
  <sheetFormatPr baseColWidth="10" defaultColWidth="13.83203125" defaultRowHeight="18" customHeight="1"/>
  <cols>
    <col min="1" max="1" width="32" style="2" customWidth="1"/>
    <col min="2" max="2" width="5.1640625" style="6" customWidth="1"/>
    <col min="3" max="4" width="5.1640625" style="1" customWidth="1"/>
    <col min="5" max="5" width="3.1640625" style="1" bestFit="1" customWidth="1"/>
    <col min="6" max="8" width="13.83203125" style="1" customWidth="1"/>
    <col min="9" max="9" width="3.1640625" style="1" bestFit="1" customWidth="1"/>
    <col min="10" max="12" width="13.83203125" style="1" customWidth="1"/>
    <col min="13" max="16384" width="13.83203125" style="1"/>
  </cols>
  <sheetData>
    <row r="1" spans="1:16" ht="17" customHeight="1">
      <c r="A1" s="21" t="s">
        <v>34</v>
      </c>
      <c r="B1" s="1"/>
      <c r="C1" s="6"/>
      <c r="D1" s="6"/>
      <c r="E1" s="6">
        <v>1</v>
      </c>
      <c r="F1" s="100" t="s">
        <v>82</v>
      </c>
      <c r="G1" s="101"/>
      <c r="H1" s="102"/>
      <c r="I1" s="6">
        <v>1</v>
      </c>
      <c r="J1" s="91" t="s">
        <v>83</v>
      </c>
      <c r="K1" s="92"/>
      <c r="L1" s="93"/>
      <c r="M1" s="1" t="s">
        <v>0</v>
      </c>
      <c r="N1" s="100" t="s">
        <v>82</v>
      </c>
      <c r="O1" s="101"/>
      <c r="P1" s="102"/>
    </row>
    <row r="2" spans="1:16" ht="17" customHeight="1">
      <c r="A2" s="47" t="s">
        <v>58</v>
      </c>
      <c r="B2" s="1"/>
      <c r="C2" s="6"/>
      <c r="D2" s="6"/>
      <c r="E2" s="6">
        <f>E1+1</f>
        <v>2</v>
      </c>
      <c r="F2" s="103"/>
      <c r="G2" s="104"/>
      <c r="H2" s="105"/>
      <c r="I2" s="6">
        <f>I1+1</f>
        <v>2</v>
      </c>
      <c r="J2" s="94"/>
      <c r="K2" s="95"/>
      <c r="L2" s="96"/>
      <c r="N2" s="103"/>
      <c r="O2" s="104"/>
      <c r="P2" s="105"/>
    </row>
    <row r="3" spans="1:16" ht="17" customHeight="1">
      <c r="A3" s="21" t="s">
        <v>41</v>
      </c>
      <c r="B3" s="112" t="s">
        <v>70</v>
      </c>
      <c r="C3" s="113"/>
      <c r="D3" s="114"/>
      <c r="E3" s="6">
        <f t="shared" ref="E3:E63" si="0">E2+1</f>
        <v>3</v>
      </c>
      <c r="F3" s="103"/>
      <c r="G3" s="104"/>
      <c r="H3" s="105"/>
      <c r="I3" s="6">
        <f t="shared" ref="I3:I27" si="1">I2+1</f>
        <v>3</v>
      </c>
      <c r="J3" s="94"/>
      <c r="K3" s="95"/>
      <c r="L3" s="96"/>
      <c r="N3" s="103"/>
      <c r="O3" s="104"/>
      <c r="P3" s="105"/>
    </row>
    <row r="4" spans="1:16" ht="17" customHeight="1">
      <c r="A4" s="47" t="s">
        <v>48</v>
      </c>
      <c r="B4" s="115"/>
      <c r="C4" s="116"/>
      <c r="D4" s="117"/>
      <c r="E4" s="6">
        <f t="shared" si="0"/>
        <v>4</v>
      </c>
      <c r="F4" s="103"/>
      <c r="G4" s="104"/>
      <c r="H4" s="105"/>
      <c r="I4" s="6">
        <f t="shared" si="1"/>
        <v>4</v>
      </c>
      <c r="J4" s="94"/>
      <c r="K4" s="95"/>
      <c r="L4" s="96"/>
      <c r="N4" s="103"/>
      <c r="O4" s="104"/>
      <c r="P4" s="105"/>
    </row>
    <row r="5" spans="1:16" ht="17" customHeight="1">
      <c r="A5" s="21" t="s">
        <v>33</v>
      </c>
      <c r="B5" s="115"/>
      <c r="C5" s="116"/>
      <c r="D5" s="117"/>
      <c r="E5" s="6">
        <f t="shared" si="0"/>
        <v>5</v>
      </c>
      <c r="F5" s="106"/>
      <c r="G5" s="107"/>
      <c r="H5" s="108"/>
      <c r="I5" s="6">
        <f t="shared" si="1"/>
        <v>5</v>
      </c>
      <c r="J5" s="97"/>
      <c r="K5" s="98"/>
      <c r="L5" s="99"/>
      <c r="N5" s="106"/>
      <c r="O5" s="107"/>
      <c r="P5" s="108"/>
    </row>
    <row r="6" spans="1:16" ht="17" customHeight="1">
      <c r="A6" s="47" t="s">
        <v>57</v>
      </c>
      <c r="B6" s="118"/>
      <c r="C6" s="119"/>
      <c r="D6" s="120"/>
      <c r="E6" s="6">
        <f t="shared" si="0"/>
        <v>6</v>
      </c>
      <c r="F6" s="72" t="s">
        <v>38</v>
      </c>
      <c r="G6" s="73"/>
      <c r="H6" s="74"/>
      <c r="I6" s="6">
        <f t="shared" si="1"/>
        <v>6</v>
      </c>
      <c r="J6" s="75" t="s">
        <v>39</v>
      </c>
      <c r="K6" s="76"/>
      <c r="L6" s="77"/>
      <c r="N6" s="69" t="s">
        <v>35</v>
      </c>
      <c r="O6" s="70"/>
      <c r="P6" s="71"/>
    </row>
    <row r="7" spans="1:16" ht="18" customHeight="1">
      <c r="A7" s="16" t="s">
        <v>1</v>
      </c>
      <c r="B7" s="46" t="s">
        <v>2</v>
      </c>
      <c r="C7" s="42" t="s">
        <v>2</v>
      </c>
      <c r="D7" s="43" t="s">
        <v>2</v>
      </c>
      <c r="E7" s="6">
        <f t="shared" si="0"/>
        <v>7</v>
      </c>
      <c r="F7" s="23" t="s">
        <v>23</v>
      </c>
      <c r="G7" s="23" t="s">
        <v>13</v>
      </c>
      <c r="H7" s="23" t="s">
        <v>24</v>
      </c>
      <c r="I7" s="6">
        <f t="shared" si="1"/>
        <v>7</v>
      </c>
      <c r="J7" s="23" t="s">
        <v>23</v>
      </c>
      <c r="K7" s="23" t="s">
        <v>13</v>
      </c>
      <c r="L7" s="23" t="s">
        <v>24</v>
      </c>
      <c r="N7" s="23" t="s">
        <v>23</v>
      </c>
      <c r="O7" s="23" t="s">
        <v>13</v>
      </c>
      <c r="P7" s="23" t="s">
        <v>24</v>
      </c>
    </row>
    <row r="8" spans="1:16" ht="18" customHeight="1">
      <c r="A8" s="60" t="s">
        <v>78</v>
      </c>
      <c r="B8" s="12" t="s">
        <v>4</v>
      </c>
      <c r="C8" s="13" t="s">
        <v>30</v>
      </c>
      <c r="D8" s="29" t="s">
        <v>28</v>
      </c>
      <c r="E8" s="28">
        <f t="shared" si="0"/>
        <v>8</v>
      </c>
      <c r="F8" s="4">
        <v>0</v>
      </c>
      <c r="G8" s="4">
        <v>-75612091</v>
      </c>
      <c r="H8" s="4">
        <v>-75612091</v>
      </c>
      <c r="I8" s="28">
        <f t="shared" si="1"/>
        <v>8</v>
      </c>
      <c r="J8" s="4">
        <v>0</v>
      </c>
      <c r="K8" s="4">
        <v>-75612091</v>
      </c>
      <c r="L8" s="4">
        <v>-75612091</v>
      </c>
      <c r="N8" s="3">
        <f t="shared" ref="N8:P25" si="2">J8-F8</f>
        <v>0</v>
      </c>
      <c r="O8" s="3">
        <f t="shared" si="2"/>
        <v>0</v>
      </c>
      <c r="P8" s="3">
        <f t="shared" si="2"/>
        <v>0</v>
      </c>
    </row>
    <row r="9" spans="1:16" ht="18" customHeight="1">
      <c r="A9" s="61" t="s">
        <v>44</v>
      </c>
      <c r="B9" s="12" t="s">
        <v>4</v>
      </c>
      <c r="C9" s="12" t="s">
        <v>4</v>
      </c>
      <c r="D9" s="12" t="s">
        <v>4</v>
      </c>
      <c r="E9" s="6">
        <f t="shared" si="0"/>
        <v>9</v>
      </c>
      <c r="F9" s="3">
        <v>1156376489</v>
      </c>
      <c r="G9" s="3">
        <v>285582</v>
      </c>
      <c r="H9" s="3">
        <v>1156662071</v>
      </c>
      <c r="I9" s="6">
        <f t="shared" si="1"/>
        <v>9</v>
      </c>
      <c r="J9" s="3">
        <v>1156376489</v>
      </c>
      <c r="K9" s="3">
        <v>285582</v>
      </c>
      <c r="L9" s="3">
        <v>1156662071</v>
      </c>
      <c r="N9" s="3">
        <f t="shared" si="2"/>
        <v>0</v>
      </c>
      <c r="O9" s="3">
        <f t="shared" si="2"/>
        <v>0</v>
      </c>
      <c r="P9" s="3">
        <f t="shared" si="2"/>
        <v>0</v>
      </c>
    </row>
    <row r="10" spans="1:16" ht="18" customHeight="1">
      <c r="A10" s="60" t="s">
        <v>79</v>
      </c>
      <c r="B10" s="12" t="s">
        <v>4</v>
      </c>
      <c r="C10" s="13" t="s">
        <v>30</v>
      </c>
      <c r="D10" s="29" t="s">
        <v>28</v>
      </c>
      <c r="E10" s="28">
        <f t="shared" si="0"/>
        <v>10</v>
      </c>
      <c r="F10" s="4">
        <v>-75612091</v>
      </c>
      <c r="G10" s="4">
        <v>75612091</v>
      </c>
      <c r="H10" s="4">
        <v>0</v>
      </c>
      <c r="I10" s="28">
        <f t="shared" si="1"/>
        <v>10</v>
      </c>
      <c r="J10" s="4">
        <v>-75612091</v>
      </c>
      <c r="K10" s="4">
        <v>75612091</v>
      </c>
      <c r="L10" s="4">
        <v>0</v>
      </c>
      <c r="N10" s="4">
        <f t="shared" si="2"/>
        <v>0</v>
      </c>
      <c r="O10" s="4">
        <f t="shared" si="2"/>
        <v>0</v>
      </c>
      <c r="P10" s="4">
        <f t="shared" si="2"/>
        <v>0</v>
      </c>
    </row>
    <row r="11" spans="1:16" ht="18" customHeight="1">
      <c r="A11" s="17" t="s">
        <v>0</v>
      </c>
      <c r="B11" s="12" t="s">
        <v>0</v>
      </c>
      <c r="C11" s="12"/>
      <c r="D11" s="12"/>
      <c r="E11" s="6">
        <f t="shared" si="0"/>
        <v>11</v>
      </c>
      <c r="F11" s="3"/>
      <c r="G11" s="3"/>
      <c r="H11" s="3"/>
      <c r="I11" s="6">
        <f t="shared" si="1"/>
        <v>11</v>
      </c>
      <c r="J11" s="3"/>
      <c r="K11" s="3"/>
      <c r="L11" s="3"/>
      <c r="N11" s="3">
        <f t="shared" si="2"/>
        <v>0</v>
      </c>
      <c r="O11" s="3">
        <f t="shared" si="2"/>
        <v>0</v>
      </c>
      <c r="P11" s="3">
        <f t="shared" si="2"/>
        <v>0</v>
      </c>
    </row>
    <row r="12" spans="1:16" ht="18" customHeight="1" thickBot="1">
      <c r="A12" s="17" t="s">
        <v>42</v>
      </c>
      <c r="B12" s="12" t="s">
        <v>4</v>
      </c>
      <c r="C12" s="12" t="s">
        <v>22</v>
      </c>
      <c r="D12" s="12" t="s">
        <v>22</v>
      </c>
      <c r="E12" s="6">
        <f t="shared" si="0"/>
        <v>12</v>
      </c>
      <c r="F12" s="3">
        <v>126713524</v>
      </c>
      <c r="G12" s="3">
        <v>0</v>
      </c>
      <c r="H12" s="3">
        <v>126713524</v>
      </c>
      <c r="I12" s="6">
        <f t="shared" si="1"/>
        <v>12</v>
      </c>
      <c r="J12" s="3">
        <v>126713524</v>
      </c>
      <c r="K12" s="3">
        <v>0</v>
      </c>
      <c r="L12" s="3">
        <v>126713524</v>
      </c>
      <c r="N12" s="3">
        <f t="shared" si="2"/>
        <v>0</v>
      </c>
      <c r="O12" s="3">
        <f t="shared" si="2"/>
        <v>0</v>
      </c>
      <c r="P12" s="3">
        <f t="shared" si="2"/>
        <v>0</v>
      </c>
    </row>
    <row r="13" spans="1:16" ht="18" customHeight="1" thickTop="1">
      <c r="A13" s="63" t="s">
        <v>80</v>
      </c>
      <c r="B13" s="12" t="s">
        <v>4</v>
      </c>
      <c r="C13" s="12" t="s">
        <v>22</v>
      </c>
      <c r="D13" s="13" t="s">
        <v>30</v>
      </c>
      <c r="E13" s="28">
        <f t="shared" si="0"/>
        <v>13</v>
      </c>
      <c r="F13" s="38">
        <v>-75612091</v>
      </c>
      <c r="G13" s="38">
        <v>75612091</v>
      </c>
      <c r="H13" s="51"/>
      <c r="I13" s="28">
        <f t="shared" si="1"/>
        <v>13</v>
      </c>
      <c r="J13" s="38"/>
      <c r="K13" s="38"/>
      <c r="L13" s="51"/>
      <c r="N13" s="4">
        <f t="shared" si="2"/>
        <v>75612091</v>
      </c>
      <c r="O13" s="4">
        <f t="shared" si="2"/>
        <v>-75612091</v>
      </c>
      <c r="P13" s="4">
        <f t="shared" si="2"/>
        <v>0</v>
      </c>
    </row>
    <row r="14" spans="1:16" ht="18" customHeight="1" thickBot="1">
      <c r="A14" s="17" t="s">
        <v>43</v>
      </c>
      <c r="B14" s="12" t="s">
        <v>4</v>
      </c>
      <c r="C14" s="12" t="s">
        <v>22</v>
      </c>
      <c r="D14" s="12" t="s">
        <v>22</v>
      </c>
      <c r="E14" s="6">
        <f t="shared" si="0"/>
        <v>14</v>
      </c>
      <c r="F14" s="39">
        <f>H14-F13</f>
        <v>93828721</v>
      </c>
      <c r="G14" s="39">
        <v>-75612091</v>
      </c>
      <c r="H14" s="52">
        <v>18216630</v>
      </c>
      <c r="I14" s="6">
        <f t="shared" si="1"/>
        <v>14</v>
      </c>
      <c r="J14" s="39">
        <f>F14+F13</f>
        <v>18216630</v>
      </c>
      <c r="K14" s="39">
        <v>0</v>
      </c>
      <c r="L14" s="52">
        <f>F14+F13</f>
        <v>18216630</v>
      </c>
      <c r="N14" s="3">
        <f t="shared" si="2"/>
        <v>-75612091</v>
      </c>
      <c r="O14" s="3">
        <f t="shared" si="2"/>
        <v>75612091</v>
      </c>
      <c r="P14" s="3">
        <f t="shared" si="2"/>
        <v>0</v>
      </c>
    </row>
    <row r="15" spans="1:16" ht="18" customHeight="1" thickTop="1">
      <c r="A15" s="17" t="s">
        <v>0</v>
      </c>
      <c r="B15" s="12"/>
      <c r="C15" s="12"/>
      <c r="D15" s="12"/>
      <c r="E15" s="6">
        <f t="shared" si="0"/>
        <v>15</v>
      </c>
      <c r="F15" s="3"/>
      <c r="G15" s="3"/>
      <c r="H15" s="3"/>
      <c r="I15" s="6">
        <f t="shared" si="1"/>
        <v>15</v>
      </c>
      <c r="J15" s="3"/>
      <c r="K15" s="3"/>
      <c r="L15" s="3"/>
      <c r="N15" s="3"/>
      <c r="O15" s="3"/>
      <c r="P15" s="3"/>
    </row>
    <row r="16" spans="1:16" ht="18" customHeight="1">
      <c r="A16" s="17" t="s">
        <v>45</v>
      </c>
      <c r="B16" s="12" t="s">
        <v>3</v>
      </c>
      <c r="C16" s="12" t="s">
        <v>3</v>
      </c>
      <c r="D16" s="12" t="s">
        <v>3</v>
      </c>
      <c r="E16" s="6">
        <f t="shared" si="0"/>
        <v>16</v>
      </c>
      <c r="F16" s="3">
        <v>-1311823360</v>
      </c>
      <c r="G16" s="3">
        <v>1898418</v>
      </c>
      <c r="H16" s="3">
        <v>-1309924942</v>
      </c>
      <c r="I16" s="6">
        <f t="shared" si="1"/>
        <v>16</v>
      </c>
      <c r="J16" s="3">
        <v>-1311823360</v>
      </c>
      <c r="K16" s="3">
        <v>1898418</v>
      </c>
      <c r="L16" s="3">
        <v>-1309924942</v>
      </c>
      <c r="N16" s="3">
        <f t="shared" si="2"/>
        <v>0</v>
      </c>
      <c r="O16" s="3">
        <f t="shared" si="2"/>
        <v>0</v>
      </c>
      <c r="P16" s="3">
        <f t="shared" si="2"/>
        <v>0</v>
      </c>
    </row>
    <row r="17" spans="1:21" ht="18" customHeight="1" thickBot="1">
      <c r="A17" s="17" t="s">
        <v>0</v>
      </c>
      <c r="B17" s="12"/>
      <c r="C17" s="12"/>
      <c r="D17" s="12"/>
      <c r="E17" s="6">
        <f t="shared" si="0"/>
        <v>17</v>
      </c>
      <c r="F17" s="3"/>
      <c r="G17" s="3"/>
      <c r="H17" s="3"/>
      <c r="I17" s="6">
        <f t="shared" si="1"/>
        <v>17</v>
      </c>
      <c r="J17" s="3"/>
      <c r="K17" s="3"/>
      <c r="L17" s="3"/>
      <c r="N17" s="3">
        <f t="shared" si="2"/>
        <v>0</v>
      </c>
      <c r="O17" s="3">
        <f t="shared" si="2"/>
        <v>0</v>
      </c>
      <c r="P17" s="3">
        <f t="shared" si="2"/>
        <v>0</v>
      </c>
    </row>
    <row r="18" spans="1:21" ht="18" customHeight="1" thickTop="1">
      <c r="A18" s="62" t="s">
        <v>76</v>
      </c>
      <c r="B18" s="13" t="s">
        <v>30</v>
      </c>
      <c r="C18" s="13" t="s">
        <v>30</v>
      </c>
      <c r="D18" s="13" t="s">
        <v>30</v>
      </c>
      <c r="E18" s="28">
        <f t="shared" si="0"/>
        <v>18</v>
      </c>
      <c r="F18" s="38">
        <v>0</v>
      </c>
      <c r="G18" s="27">
        <v>0</v>
      </c>
      <c r="H18" s="38">
        <v>0</v>
      </c>
      <c r="I18" s="28">
        <f t="shared" si="1"/>
        <v>18</v>
      </c>
      <c r="J18" s="38">
        <v>75612091</v>
      </c>
      <c r="K18" s="27">
        <v>0</v>
      </c>
      <c r="L18" s="38">
        <v>75612091</v>
      </c>
      <c r="N18" s="4">
        <f t="shared" si="2"/>
        <v>75612091</v>
      </c>
      <c r="O18" s="4">
        <f t="shared" si="2"/>
        <v>0</v>
      </c>
      <c r="P18" s="4">
        <f t="shared" si="2"/>
        <v>75612091</v>
      </c>
    </row>
    <row r="19" spans="1:21" ht="18" customHeight="1" thickBot="1">
      <c r="A19" s="60" t="s">
        <v>77</v>
      </c>
      <c r="B19" s="13" t="s">
        <v>30</v>
      </c>
      <c r="C19" s="13" t="s">
        <v>30</v>
      </c>
      <c r="D19" s="13" t="s">
        <v>30</v>
      </c>
      <c r="E19" s="28">
        <f t="shared" si="0"/>
        <v>19</v>
      </c>
      <c r="F19" s="40">
        <v>0</v>
      </c>
      <c r="G19" s="27">
        <v>0</v>
      </c>
      <c r="H19" s="40">
        <v>0</v>
      </c>
      <c r="I19" s="28">
        <f t="shared" si="1"/>
        <v>19</v>
      </c>
      <c r="J19" s="40">
        <v>-75612091</v>
      </c>
      <c r="K19" s="27">
        <v>0</v>
      </c>
      <c r="L19" s="40">
        <v>-75612091</v>
      </c>
      <c r="N19" s="4">
        <f t="shared" si="2"/>
        <v>-75612091</v>
      </c>
      <c r="O19" s="4">
        <f t="shared" si="2"/>
        <v>0</v>
      </c>
      <c r="P19" s="4">
        <f t="shared" si="2"/>
        <v>-75612091</v>
      </c>
    </row>
    <row r="20" spans="1:21" ht="18" customHeight="1" thickTop="1">
      <c r="A20" s="17" t="s">
        <v>0</v>
      </c>
      <c r="B20" s="12"/>
      <c r="C20" s="12"/>
      <c r="D20" s="12"/>
      <c r="E20" s="6">
        <f t="shared" si="0"/>
        <v>20</v>
      </c>
      <c r="F20" s="3"/>
      <c r="G20" s="3"/>
      <c r="H20" s="3"/>
      <c r="I20" s="6">
        <f t="shared" si="1"/>
        <v>20</v>
      </c>
      <c r="J20" s="3"/>
      <c r="K20" s="3"/>
      <c r="L20" s="3"/>
      <c r="N20" s="3">
        <f t="shared" si="2"/>
        <v>0</v>
      </c>
      <c r="O20" s="3">
        <f t="shared" si="2"/>
        <v>0</v>
      </c>
      <c r="P20" s="3">
        <f t="shared" si="2"/>
        <v>0</v>
      </c>
    </row>
    <row r="21" spans="1:21" ht="18" customHeight="1">
      <c r="A21" s="17" t="s">
        <v>46</v>
      </c>
      <c r="B21" s="12" t="s">
        <v>5</v>
      </c>
      <c r="C21" s="12" t="s">
        <v>5</v>
      </c>
      <c r="D21" s="12" t="s">
        <v>5</v>
      </c>
      <c r="E21" s="6">
        <f t="shared" si="0"/>
        <v>21</v>
      </c>
      <c r="F21" s="3">
        <v>89697903</v>
      </c>
      <c r="G21" s="3">
        <v>0</v>
      </c>
      <c r="H21" s="3">
        <v>89697903</v>
      </c>
      <c r="I21" s="6">
        <f t="shared" si="1"/>
        <v>21</v>
      </c>
      <c r="J21" s="3">
        <v>89697903</v>
      </c>
      <c r="K21" s="3">
        <v>0</v>
      </c>
      <c r="L21" s="3">
        <v>89697903</v>
      </c>
      <c r="N21" s="3">
        <f t="shared" si="2"/>
        <v>0</v>
      </c>
      <c r="O21" s="3">
        <f t="shared" si="2"/>
        <v>0</v>
      </c>
      <c r="P21" s="3">
        <f t="shared" si="2"/>
        <v>0</v>
      </c>
      <c r="S21" s="26"/>
      <c r="T21" s="26"/>
      <c r="U21" s="26"/>
    </row>
    <row r="22" spans="1:21" ht="18" customHeight="1" thickBot="1">
      <c r="A22" s="35" t="s">
        <v>47</v>
      </c>
      <c r="B22" s="30" t="s">
        <v>5</v>
      </c>
      <c r="C22" s="30" t="s">
        <v>5</v>
      </c>
      <c r="D22" s="30" t="s">
        <v>5</v>
      </c>
      <c r="E22" s="6">
        <f t="shared" si="0"/>
        <v>22</v>
      </c>
      <c r="F22" s="5">
        <v>65503089</v>
      </c>
      <c r="G22" s="5">
        <v>-2184000</v>
      </c>
      <c r="H22" s="5">
        <v>63319089</v>
      </c>
      <c r="I22" s="6">
        <f t="shared" si="1"/>
        <v>22</v>
      </c>
      <c r="J22" s="5">
        <v>65503089</v>
      </c>
      <c r="K22" s="5">
        <v>-2184000</v>
      </c>
      <c r="L22" s="5">
        <v>63319089</v>
      </c>
      <c r="N22" s="5">
        <f t="shared" si="2"/>
        <v>0</v>
      </c>
      <c r="O22" s="5">
        <f t="shared" si="2"/>
        <v>0</v>
      </c>
      <c r="P22" s="5">
        <f t="shared" si="2"/>
        <v>0</v>
      </c>
      <c r="R22" s="26"/>
      <c r="S22" s="26"/>
      <c r="T22" s="26"/>
      <c r="U22" s="26"/>
    </row>
    <row r="23" spans="1:21" ht="18" customHeight="1" thickTop="1">
      <c r="A23" s="17" t="s">
        <v>21</v>
      </c>
      <c r="B23" s="12" t="s">
        <v>18</v>
      </c>
      <c r="C23" s="12" t="s">
        <v>18</v>
      </c>
      <c r="D23" s="12" t="s">
        <v>18</v>
      </c>
      <c r="E23" s="6">
        <f t="shared" si="0"/>
        <v>23</v>
      </c>
      <c r="F23" s="3">
        <f>SUM(F8:F22)</f>
        <v>69072184</v>
      </c>
      <c r="G23" s="3">
        <f>SUM(G8:G22)</f>
        <v>0</v>
      </c>
      <c r="H23" s="3">
        <f>SUM(H8:H22)</f>
        <v>69072184</v>
      </c>
      <c r="I23" s="6">
        <f t="shared" si="1"/>
        <v>23</v>
      </c>
      <c r="J23" s="3">
        <f>SUM(J8:J22)</f>
        <v>69072184</v>
      </c>
      <c r="K23" s="3">
        <f>SUM(K8:K22)</f>
        <v>0</v>
      </c>
      <c r="L23" s="3">
        <f>SUM(L8:L22)</f>
        <v>69072184</v>
      </c>
      <c r="N23" s="3">
        <f t="shared" si="2"/>
        <v>0</v>
      </c>
      <c r="O23" s="3">
        <f t="shared" si="2"/>
        <v>0</v>
      </c>
      <c r="P23" s="3">
        <f t="shared" si="2"/>
        <v>0</v>
      </c>
      <c r="R23" s="26"/>
      <c r="S23" s="26"/>
      <c r="T23" s="26"/>
      <c r="U23" s="26"/>
    </row>
    <row r="24" spans="1:21" ht="18" customHeight="1" thickBot="1">
      <c r="A24" s="18" t="s">
        <v>32</v>
      </c>
      <c r="B24" s="14" t="s">
        <v>19</v>
      </c>
      <c r="C24" s="14" t="s">
        <v>19</v>
      </c>
      <c r="D24" s="14" t="s">
        <v>19</v>
      </c>
      <c r="E24" s="6">
        <f t="shared" si="0"/>
        <v>24</v>
      </c>
      <c r="F24" s="8">
        <v>-6597500</v>
      </c>
      <c r="G24" s="8">
        <f t="shared" ref="G24" si="3">-F24+H24</f>
        <v>0</v>
      </c>
      <c r="H24" s="8">
        <v>-6597500</v>
      </c>
      <c r="I24" s="6">
        <f t="shared" si="1"/>
        <v>24</v>
      </c>
      <c r="J24" s="8">
        <v>-6597500</v>
      </c>
      <c r="K24" s="8">
        <f t="shared" ref="K24" si="4">-J24+L24</f>
        <v>0</v>
      </c>
      <c r="L24" s="8">
        <v>-6597500</v>
      </c>
      <c r="N24" s="8">
        <f t="shared" si="2"/>
        <v>0</v>
      </c>
      <c r="O24" s="8">
        <f t="shared" si="2"/>
        <v>0</v>
      </c>
      <c r="P24" s="8">
        <f t="shared" si="2"/>
        <v>0</v>
      </c>
      <c r="R24" s="26"/>
      <c r="S24" s="26"/>
      <c r="T24" s="26"/>
      <c r="U24" s="26"/>
    </row>
    <row r="25" spans="1:21" ht="18" customHeight="1" thickTop="1">
      <c r="A25" s="19" t="s">
        <v>31</v>
      </c>
      <c r="B25" s="15" t="s">
        <v>17</v>
      </c>
      <c r="C25" s="15" t="s">
        <v>17</v>
      </c>
      <c r="D25" s="15" t="s">
        <v>17</v>
      </c>
      <c r="E25" s="6">
        <f t="shared" si="0"/>
        <v>25</v>
      </c>
      <c r="F25" s="9">
        <f>SUM(F23:F24)</f>
        <v>62474684</v>
      </c>
      <c r="G25" s="9">
        <f>SUM(G23:G24)</f>
        <v>0</v>
      </c>
      <c r="H25" s="9">
        <f>SUM(H23:H24)</f>
        <v>62474684</v>
      </c>
      <c r="I25" s="6">
        <f t="shared" si="1"/>
        <v>25</v>
      </c>
      <c r="J25" s="9">
        <f>SUM(J23:J24)</f>
        <v>62474684</v>
      </c>
      <c r="K25" s="9">
        <f>SUM(K23:K24)</f>
        <v>0</v>
      </c>
      <c r="L25" s="9">
        <f>SUM(L23:L24)</f>
        <v>62474684</v>
      </c>
      <c r="N25" s="9">
        <f t="shared" si="2"/>
        <v>0</v>
      </c>
      <c r="O25" s="9">
        <f t="shared" si="2"/>
        <v>0</v>
      </c>
      <c r="P25" s="9">
        <f t="shared" si="2"/>
        <v>0</v>
      </c>
      <c r="R25" s="26"/>
      <c r="S25" s="26"/>
      <c r="T25" s="26"/>
      <c r="U25" s="26"/>
    </row>
    <row r="26" spans="1:21" ht="17" customHeight="1">
      <c r="A26" s="1" t="s">
        <v>0</v>
      </c>
      <c r="B26" s="1"/>
      <c r="E26" s="6">
        <f t="shared" si="0"/>
        <v>26</v>
      </c>
      <c r="F26" s="24"/>
      <c r="G26" s="45" t="s">
        <v>56</v>
      </c>
      <c r="H26" s="24"/>
      <c r="I26" s="6">
        <f t="shared" si="1"/>
        <v>26</v>
      </c>
      <c r="K26" s="45" t="s">
        <v>56</v>
      </c>
    </row>
    <row r="27" spans="1:21" ht="18" customHeight="1">
      <c r="A27" s="7" t="s">
        <v>12</v>
      </c>
      <c r="B27" s="7" t="s">
        <v>8</v>
      </c>
      <c r="C27" s="7" t="s">
        <v>29</v>
      </c>
      <c r="D27" s="7" t="s">
        <v>7</v>
      </c>
      <c r="E27" s="6">
        <f t="shared" si="0"/>
        <v>27</v>
      </c>
      <c r="F27" s="7" t="s">
        <v>9</v>
      </c>
      <c r="G27" s="7" t="s">
        <v>11</v>
      </c>
      <c r="H27" s="7" t="s">
        <v>6</v>
      </c>
      <c r="I27" s="6">
        <f t="shared" si="1"/>
        <v>27</v>
      </c>
      <c r="J27" s="7" t="s">
        <v>25</v>
      </c>
      <c r="K27" s="7" t="s">
        <v>26</v>
      </c>
      <c r="L27" s="7" t="s">
        <v>27</v>
      </c>
    </row>
    <row r="28" spans="1:21" ht="19" customHeight="1">
      <c r="A28" s="81" t="s">
        <v>85</v>
      </c>
      <c r="B28" s="1"/>
      <c r="E28" s="6">
        <f t="shared" si="0"/>
        <v>28</v>
      </c>
      <c r="F28" s="83" t="str">
        <f ca="1">"©"&amp;RIGHT("0"&amp;MONTH(NOW()),2)&amp;"/"&amp;RIGHT("0"&amp;DAY(NOW())   +   0,2)&amp;"/"&amp;YEAR(NOW())&amp;" LAWRENCE GERARD BRUNN, CPA (PA), MBA"</f>
        <v>©06/19/2025 LAWRENCE GERARD BRUNN, CPA (PA), MBA</v>
      </c>
      <c r="G28" s="83"/>
      <c r="H28" s="83"/>
      <c r="I28" s="83"/>
      <c r="J28" s="83"/>
      <c r="K28" s="83"/>
      <c r="L28" s="83"/>
    </row>
    <row r="29" spans="1:21" ht="17" customHeight="1">
      <c r="A29" s="82"/>
      <c r="B29" s="1"/>
      <c r="E29" s="6">
        <f t="shared" si="0"/>
        <v>29</v>
      </c>
      <c r="F29" s="84" t="s">
        <v>66</v>
      </c>
      <c r="G29" s="85"/>
      <c r="H29" s="85"/>
      <c r="I29" s="85"/>
      <c r="J29" s="85"/>
      <c r="K29" s="85"/>
      <c r="L29" s="86"/>
      <c r="N29" s="10" t="s">
        <v>10</v>
      </c>
      <c r="O29" s="10" t="s">
        <v>13</v>
      </c>
      <c r="P29" s="10" t="s">
        <v>14</v>
      </c>
    </row>
    <row r="30" spans="1:21" ht="17" customHeight="1">
      <c r="A30" s="36" t="s">
        <v>50</v>
      </c>
      <c r="B30" s="46" t="s">
        <v>2</v>
      </c>
      <c r="E30" s="6">
        <f t="shared" si="0"/>
        <v>30</v>
      </c>
      <c r="F30" s="11" t="s">
        <v>23</v>
      </c>
      <c r="G30" s="11" t="s">
        <v>13</v>
      </c>
      <c r="H30" s="11" t="s">
        <v>24</v>
      </c>
      <c r="I30" s="6">
        <f>I27+3</f>
        <v>30</v>
      </c>
      <c r="J30" s="11" t="s">
        <v>23</v>
      </c>
      <c r="K30" s="11" t="s">
        <v>13</v>
      </c>
      <c r="L30" s="11" t="s">
        <v>24</v>
      </c>
      <c r="N30" s="11" t="s">
        <v>16</v>
      </c>
      <c r="O30" s="11" t="s">
        <v>20</v>
      </c>
      <c r="P30" s="11" t="s">
        <v>15</v>
      </c>
    </row>
    <row r="31" spans="1:21" ht="18" customHeight="1">
      <c r="A31" s="34" t="s">
        <v>0</v>
      </c>
      <c r="B31" s="31" t="s">
        <v>28</v>
      </c>
      <c r="E31" s="6">
        <f t="shared" si="0"/>
        <v>31</v>
      </c>
      <c r="F31" s="3">
        <f t="shared" ref="F31:H36" si="5">SUMIF($B$8:$B$22,$B31,F$8:F$22)</f>
        <v>0</v>
      </c>
      <c r="G31" s="3">
        <f t="shared" si="5"/>
        <v>0</v>
      </c>
      <c r="H31" s="3">
        <f t="shared" si="5"/>
        <v>0</v>
      </c>
      <c r="I31" s="6">
        <f t="shared" ref="I31:I63" si="6">I30+1</f>
        <v>31</v>
      </c>
      <c r="J31" s="3">
        <f t="shared" ref="J31:L36" si="7">SUMIF($B$8:$B$22,$B31,J$8:J$22)</f>
        <v>0</v>
      </c>
      <c r="K31" s="3">
        <f t="shared" si="7"/>
        <v>0</v>
      </c>
      <c r="L31" s="3">
        <f t="shared" si="7"/>
        <v>0</v>
      </c>
      <c r="N31" s="3">
        <f t="shared" ref="N31:P39" si="8">J31-F31</f>
        <v>0</v>
      </c>
      <c r="O31" s="3">
        <f t="shared" si="8"/>
        <v>0</v>
      </c>
      <c r="P31" s="3">
        <f t="shared" si="8"/>
        <v>0</v>
      </c>
    </row>
    <row r="32" spans="1:21" ht="18" customHeight="1">
      <c r="A32" s="34" t="s">
        <v>0</v>
      </c>
      <c r="B32" s="12" t="s">
        <v>4</v>
      </c>
      <c r="E32" s="6">
        <f t="shared" si="0"/>
        <v>32</v>
      </c>
      <c r="F32" s="3">
        <f t="shared" si="5"/>
        <v>1225694552</v>
      </c>
      <c r="G32" s="3">
        <f t="shared" si="5"/>
        <v>285582</v>
      </c>
      <c r="H32" s="3">
        <f t="shared" si="5"/>
        <v>1225980134</v>
      </c>
      <c r="I32" s="6">
        <f t="shared" si="6"/>
        <v>32</v>
      </c>
      <c r="J32" s="3">
        <f t="shared" si="7"/>
        <v>1225694552</v>
      </c>
      <c r="K32" s="3">
        <f t="shared" si="7"/>
        <v>285582</v>
      </c>
      <c r="L32" s="3">
        <f t="shared" si="7"/>
        <v>1225980134</v>
      </c>
      <c r="N32" s="3">
        <f>J32-F32</f>
        <v>0</v>
      </c>
      <c r="O32" s="3">
        <f t="shared" si="8"/>
        <v>0</v>
      </c>
      <c r="P32" s="3">
        <f t="shared" si="8"/>
        <v>0</v>
      </c>
    </row>
    <row r="33" spans="1:16" ht="18" customHeight="1">
      <c r="A33" s="37" t="s">
        <v>51</v>
      </c>
      <c r="B33" s="13" t="s">
        <v>30</v>
      </c>
      <c r="C33" s="27"/>
      <c r="D33" s="27"/>
      <c r="E33" s="28">
        <f t="shared" si="0"/>
        <v>33</v>
      </c>
      <c r="F33" s="4">
        <f t="shared" si="5"/>
        <v>0</v>
      </c>
      <c r="G33" s="4">
        <f t="shared" si="5"/>
        <v>0</v>
      </c>
      <c r="H33" s="4">
        <f t="shared" si="5"/>
        <v>0</v>
      </c>
      <c r="I33" s="28">
        <f t="shared" si="6"/>
        <v>33</v>
      </c>
      <c r="J33" s="4">
        <f t="shared" si="7"/>
        <v>0</v>
      </c>
      <c r="K33" s="4">
        <f t="shared" si="7"/>
        <v>0</v>
      </c>
      <c r="L33" s="4">
        <f t="shared" si="7"/>
        <v>0</v>
      </c>
      <c r="N33" s="4">
        <f>J33-F33</f>
        <v>0</v>
      </c>
      <c r="O33" s="4">
        <f>K33-G33</f>
        <v>0</v>
      </c>
      <c r="P33" s="4">
        <f>L33-H33</f>
        <v>0</v>
      </c>
    </row>
    <row r="34" spans="1:16" ht="18" customHeight="1">
      <c r="A34" s="37" t="s">
        <v>40</v>
      </c>
      <c r="B34" s="12" t="s">
        <v>22</v>
      </c>
      <c r="E34" s="6">
        <f t="shared" si="0"/>
        <v>34</v>
      </c>
      <c r="F34" s="3">
        <f t="shared" si="5"/>
        <v>0</v>
      </c>
      <c r="G34" s="3">
        <f t="shared" si="5"/>
        <v>0</v>
      </c>
      <c r="H34" s="3">
        <f t="shared" si="5"/>
        <v>0</v>
      </c>
      <c r="I34" s="6">
        <f t="shared" si="6"/>
        <v>34</v>
      </c>
      <c r="J34" s="3">
        <f t="shared" si="7"/>
        <v>0</v>
      </c>
      <c r="K34" s="3">
        <f t="shared" si="7"/>
        <v>0</v>
      </c>
      <c r="L34" s="3">
        <f t="shared" si="7"/>
        <v>0</v>
      </c>
      <c r="N34" s="3">
        <f t="shared" ref="N34:N39" si="9">J34-F34</f>
        <v>0</v>
      </c>
      <c r="O34" s="3">
        <f t="shared" si="8"/>
        <v>0</v>
      </c>
      <c r="P34" s="3">
        <f t="shared" si="8"/>
        <v>0</v>
      </c>
    </row>
    <row r="35" spans="1:16" ht="18" customHeight="1">
      <c r="A35" s="89" t="s">
        <v>74</v>
      </c>
      <c r="B35" s="12" t="s">
        <v>3</v>
      </c>
      <c r="E35" s="6">
        <f t="shared" si="0"/>
        <v>35</v>
      </c>
      <c r="F35" s="3">
        <f t="shared" si="5"/>
        <v>-1311823360</v>
      </c>
      <c r="G35" s="3">
        <f t="shared" si="5"/>
        <v>1898418</v>
      </c>
      <c r="H35" s="3">
        <f t="shared" si="5"/>
        <v>-1309924942</v>
      </c>
      <c r="I35" s="6">
        <f t="shared" si="6"/>
        <v>35</v>
      </c>
      <c r="J35" s="3">
        <f t="shared" si="7"/>
        <v>-1311823360</v>
      </c>
      <c r="K35" s="3">
        <f t="shared" si="7"/>
        <v>1898418</v>
      </c>
      <c r="L35" s="3">
        <f t="shared" si="7"/>
        <v>-1309924942</v>
      </c>
      <c r="N35" s="3">
        <f t="shared" si="9"/>
        <v>0</v>
      </c>
      <c r="O35" s="3">
        <f t="shared" si="8"/>
        <v>0</v>
      </c>
      <c r="P35" s="3">
        <f t="shared" si="8"/>
        <v>0</v>
      </c>
    </row>
    <row r="36" spans="1:16" ht="18" customHeight="1" thickBot="1">
      <c r="A36" s="89"/>
      <c r="B36" s="30" t="s">
        <v>5</v>
      </c>
      <c r="E36" s="6">
        <f t="shared" si="0"/>
        <v>36</v>
      </c>
      <c r="F36" s="3">
        <f t="shared" si="5"/>
        <v>155200992</v>
      </c>
      <c r="G36" s="3">
        <f t="shared" si="5"/>
        <v>-2184000</v>
      </c>
      <c r="H36" s="3">
        <f t="shared" si="5"/>
        <v>153016992</v>
      </c>
      <c r="I36" s="6">
        <f t="shared" si="6"/>
        <v>36</v>
      </c>
      <c r="J36" s="3">
        <f t="shared" si="7"/>
        <v>155200992</v>
      </c>
      <c r="K36" s="3">
        <f t="shared" si="7"/>
        <v>-2184000</v>
      </c>
      <c r="L36" s="3">
        <f t="shared" si="7"/>
        <v>153016992</v>
      </c>
      <c r="N36" s="3">
        <f t="shared" si="9"/>
        <v>0</v>
      </c>
      <c r="O36" s="3">
        <f t="shared" si="8"/>
        <v>0</v>
      </c>
      <c r="P36" s="3">
        <f t="shared" si="8"/>
        <v>0</v>
      </c>
    </row>
    <row r="37" spans="1:16" ht="18" customHeight="1" thickTop="1">
      <c r="A37" s="89"/>
      <c r="B37" s="12" t="s">
        <v>18</v>
      </c>
      <c r="E37" s="6">
        <f t="shared" si="0"/>
        <v>37</v>
      </c>
      <c r="F37" s="20">
        <f>SUM(F31:F36)</f>
        <v>69072184</v>
      </c>
      <c r="G37" s="20">
        <f>SUM(G31:G36)</f>
        <v>0</v>
      </c>
      <c r="H37" s="20">
        <f>SUM(H31:H36)</f>
        <v>69072184</v>
      </c>
      <c r="I37" s="6">
        <f t="shared" si="6"/>
        <v>37</v>
      </c>
      <c r="J37" s="20">
        <f>SUM(J31:J36)</f>
        <v>69072184</v>
      </c>
      <c r="K37" s="20">
        <f>SUM(K31:K36)</f>
        <v>0</v>
      </c>
      <c r="L37" s="20">
        <f>SUM(L31:L36)</f>
        <v>69072184</v>
      </c>
      <c r="N37" s="20">
        <f t="shared" si="9"/>
        <v>0</v>
      </c>
      <c r="O37" s="20">
        <f t="shared" si="8"/>
        <v>0</v>
      </c>
      <c r="P37" s="20">
        <f t="shared" si="8"/>
        <v>0</v>
      </c>
    </row>
    <row r="38" spans="1:16" ht="18" customHeight="1" thickBot="1">
      <c r="A38" s="89"/>
      <c r="B38" s="14" t="s">
        <v>19</v>
      </c>
      <c r="E38" s="6">
        <f t="shared" si="0"/>
        <v>38</v>
      </c>
      <c r="F38" s="8">
        <f>SUMIF($B$24:$B$24,$B38,F$24:F$24)</f>
        <v>-6597500</v>
      </c>
      <c r="G38" s="8">
        <f>SUMIF($B$24:$B$24,$B38,G$24:G$24)</f>
        <v>0</v>
      </c>
      <c r="H38" s="8">
        <f>SUMIF($B$24:$B$24,$B38,H$24:H$24)</f>
        <v>-6597500</v>
      </c>
      <c r="I38" s="6">
        <f t="shared" si="6"/>
        <v>38</v>
      </c>
      <c r="J38" s="8">
        <f>SUMIF($B$24:$B$24,$B38,J$24:J$24)</f>
        <v>-6597500</v>
      </c>
      <c r="K38" s="8">
        <f>SUMIF($B$24:$B$24,$B38,K$24:K$24)</f>
        <v>0</v>
      </c>
      <c r="L38" s="8">
        <f>SUMIF($B$24:$B$24,$B38,L$24:L$24)</f>
        <v>-6597500</v>
      </c>
      <c r="N38" s="8">
        <f t="shared" si="9"/>
        <v>0</v>
      </c>
      <c r="O38" s="8">
        <f t="shared" si="8"/>
        <v>0</v>
      </c>
      <c r="P38" s="8">
        <f t="shared" si="8"/>
        <v>0</v>
      </c>
    </row>
    <row r="39" spans="1:16" ht="18" customHeight="1" thickTop="1">
      <c r="A39" s="89"/>
      <c r="B39" s="15" t="s">
        <v>17</v>
      </c>
      <c r="E39" s="6">
        <f t="shared" si="0"/>
        <v>39</v>
      </c>
      <c r="F39" s="9">
        <f>SUM(F37:F38)</f>
        <v>62474684</v>
      </c>
      <c r="G39" s="9">
        <f>SUM(G37:G38)</f>
        <v>0</v>
      </c>
      <c r="H39" s="9">
        <f>SUM(H37:H38)</f>
        <v>62474684</v>
      </c>
      <c r="I39" s="6">
        <f t="shared" si="6"/>
        <v>39</v>
      </c>
      <c r="J39" s="9">
        <f>SUM(J37:J38)</f>
        <v>62474684</v>
      </c>
      <c r="K39" s="9">
        <f>SUM(K37:K38)</f>
        <v>0</v>
      </c>
      <c r="L39" s="9">
        <f>SUM(L37:L38)</f>
        <v>62474684</v>
      </c>
      <c r="N39" s="9">
        <f t="shared" si="9"/>
        <v>0</v>
      </c>
      <c r="O39" s="9">
        <f t="shared" si="8"/>
        <v>0</v>
      </c>
      <c r="P39" s="9">
        <f t="shared" si="8"/>
        <v>0</v>
      </c>
    </row>
    <row r="40" spans="1:16" ht="19" customHeight="1">
      <c r="A40" s="90"/>
      <c r="E40" s="6">
        <f t="shared" si="0"/>
        <v>40</v>
      </c>
      <c r="F40" s="87" t="s">
        <v>36</v>
      </c>
      <c r="G40" s="87"/>
      <c r="H40" s="87"/>
      <c r="I40" s="87"/>
      <c r="J40" s="87"/>
      <c r="K40" s="87"/>
      <c r="L40" s="87"/>
    </row>
    <row r="41" spans="1:16" ht="17" customHeight="1">
      <c r="A41" s="66" t="s">
        <v>49</v>
      </c>
      <c r="E41" s="6">
        <f t="shared" si="0"/>
        <v>41</v>
      </c>
      <c r="F41" s="109" t="s">
        <v>53</v>
      </c>
      <c r="G41" s="110"/>
      <c r="H41" s="110"/>
      <c r="I41" s="110"/>
      <c r="J41" s="110"/>
      <c r="K41" s="110"/>
      <c r="L41" s="111"/>
      <c r="N41" s="10" t="s">
        <v>10</v>
      </c>
      <c r="O41" s="10" t="s">
        <v>13</v>
      </c>
      <c r="P41" s="10" t="s">
        <v>14</v>
      </c>
    </row>
    <row r="42" spans="1:16" ht="17" customHeight="1">
      <c r="A42" s="67"/>
      <c r="B42" s="1"/>
      <c r="C42" s="42" t="s">
        <v>2</v>
      </c>
      <c r="E42" s="6">
        <f t="shared" si="0"/>
        <v>42</v>
      </c>
      <c r="F42" s="23" t="s">
        <v>23</v>
      </c>
      <c r="G42" s="23" t="s">
        <v>13</v>
      </c>
      <c r="H42" s="23" t="s">
        <v>24</v>
      </c>
      <c r="I42" s="6">
        <f>I39+3</f>
        <v>42</v>
      </c>
      <c r="J42" s="23" t="s">
        <v>23</v>
      </c>
      <c r="K42" s="23" t="s">
        <v>13</v>
      </c>
      <c r="L42" s="23" t="s">
        <v>24</v>
      </c>
      <c r="N42" s="11" t="s">
        <v>16</v>
      </c>
      <c r="O42" s="11" t="s">
        <v>20</v>
      </c>
      <c r="P42" s="11" t="s">
        <v>15</v>
      </c>
    </row>
    <row r="43" spans="1:16" ht="18" customHeight="1">
      <c r="A43" s="67"/>
      <c r="C43" s="31" t="s">
        <v>28</v>
      </c>
      <c r="E43" s="6">
        <f t="shared" si="0"/>
        <v>43</v>
      </c>
      <c r="F43" s="3">
        <f t="shared" ref="F43:H48" si="10">SUMIF($C$8:$C$22,$C43,F$8:F$22)</f>
        <v>0</v>
      </c>
      <c r="G43" s="3">
        <f t="shared" si="10"/>
        <v>0</v>
      </c>
      <c r="H43" s="3">
        <f t="shared" si="10"/>
        <v>0</v>
      </c>
      <c r="I43" s="6">
        <f t="shared" si="6"/>
        <v>43</v>
      </c>
      <c r="J43" s="3">
        <f t="shared" ref="J43:L48" si="11">SUMIF($C$8:$C$22,$C43,J$8:J$22)</f>
        <v>0</v>
      </c>
      <c r="K43" s="3">
        <f t="shared" si="11"/>
        <v>0</v>
      </c>
      <c r="L43" s="3">
        <f t="shared" si="11"/>
        <v>0</v>
      </c>
      <c r="N43" s="3">
        <f t="shared" ref="N43:P51" si="12">J43-F43</f>
        <v>0</v>
      </c>
      <c r="O43" s="3">
        <f t="shared" si="12"/>
        <v>0</v>
      </c>
      <c r="P43" s="3">
        <f t="shared" si="12"/>
        <v>0</v>
      </c>
    </row>
    <row r="44" spans="1:16" ht="18" customHeight="1">
      <c r="A44" s="67"/>
      <c r="C44" s="12" t="s">
        <v>4</v>
      </c>
      <c r="E44" s="6">
        <f t="shared" si="0"/>
        <v>44</v>
      </c>
      <c r="F44" s="3">
        <f t="shared" si="10"/>
        <v>1156376489</v>
      </c>
      <c r="G44" s="3">
        <f t="shared" si="10"/>
        <v>285582</v>
      </c>
      <c r="H44" s="3">
        <f t="shared" si="10"/>
        <v>1156662071</v>
      </c>
      <c r="I44" s="6">
        <f t="shared" si="6"/>
        <v>44</v>
      </c>
      <c r="J44" s="3">
        <f t="shared" si="11"/>
        <v>1156376489</v>
      </c>
      <c r="K44" s="3">
        <f t="shared" si="11"/>
        <v>285582</v>
      </c>
      <c r="L44" s="3">
        <f t="shared" si="11"/>
        <v>1156662071</v>
      </c>
      <c r="N44" s="3">
        <f>J44-F44</f>
        <v>0</v>
      </c>
      <c r="O44" s="3">
        <f t="shared" si="12"/>
        <v>0</v>
      </c>
      <c r="P44" s="3">
        <f t="shared" si="12"/>
        <v>0</v>
      </c>
    </row>
    <row r="45" spans="1:16" ht="18" customHeight="1">
      <c r="A45" s="67"/>
      <c r="C45" s="13" t="s">
        <v>30</v>
      </c>
      <c r="D45" s="27"/>
      <c r="E45" s="28">
        <f t="shared" si="0"/>
        <v>45</v>
      </c>
      <c r="F45" s="4">
        <f t="shared" si="10"/>
        <v>-75612091</v>
      </c>
      <c r="G45" s="4">
        <f t="shared" si="10"/>
        <v>0</v>
      </c>
      <c r="H45" s="4">
        <f t="shared" si="10"/>
        <v>-75612091</v>
      </c>
      <c r="I45" s="28">
        <f t="shared" si="6"/>
        <v>45</v>
      </c>
      <c r="J45" s="4">
        <f t="shared" si="11"/>
        <v>-75612091</v>
      </c>
      <c r="K45" s="4">
        <f t="shared" si="11"/>
        <v>0</v>
      </c>
      <c r="L45" s="4">
        <f t="shared" si="11"/>
        <v>-75612091</v>
      </c>
      <c r="N45" s="4">
        <f>J45-F45</f>
        <v>0</v>
      </c>
      <c r="O45" s="4">
        <f>K45-G45</f>
        <v>0</v>
      </c>
      <c r="P45" s="4">
        <f>L45-H45</f>
        <v>0</v>
      </c>
    </row>
    <row r="46" spans="1:16" ht="18" customHeight="1">
      <c r="A46" s="68"/>
      <c r="C46" s="12" t="s">
        <v>22</v>
      </c>
      <c r="E46" s="6">
        <f t="shared" si="0"/>
        <v>46</v>
      </c>
      <c r="F46" s="3">
        <f t="shared" si="10"/>
        <v>144930154</v>
      </c>
      <c r="G46" s="3">
        <f t="shared" si="10"/>
        <v>0</v>
      </c>
      <c r="H46" s="3">
        <f t="shared" si="10"/>
        <v>144930154</v>
      </c>
      <c r="I46" s="6">
        <f t="shared" si="6"/>
        <v>46</v>
      </c>
      <c r="J46" s="3">
        <f t="shared" si="11"/>
        <v>144930154</v>
      </c>
      <c r="K46" s="3">
        <f t="shared" si="11"/>
        <v>0</v>
      </c>
      <c r="L46" s="3">
        <f t="shared" si="11"/>
        <v>144930154</v>
      </c>
      <c r="N46" s="3">
        <f t="shared" ref="N46:N51" si="13">J46-F46</f>
        <v>0</v>
      </c>
      <c r="O46" s="3">
        <f t="shared" si="12"/>
        <v>0</v>
      </c>
      <c r="P46" s="3">
        <f t="shared" si="12"/>
        <v>0</v>
      </c>
    </row>
    <row r="47" spans="1:16" ht="18" customHeight="1" thickBot="1">
      <c r="A47" s="34" t="s">
        <v>0</v>
      </c>
      <c r="C47" s="12" t="s">
        <v>3</v>
      </c>
      <c r="E47" s="6">
        <f t="shared" si="0"/>
        <v>47</v>
      </c>
      <c r="F47" s="3">
        <f t="shared" si="10"/>
        <v>-1311823360</v>
      </c>
      <c r="G47" s="3">
        <f t="shared" si="10"/>
        <v>1898418</v>
      </c>
      <c r="H47" s="3">
        <f t="shared" si="10"/>
        <v>-1309924942</v>
      </c>
      <c r="I47" s="6">
        <f t="shared" si="6"/>
        <v>47</v>
      </c>
      <c r="J47" s="3">
        <f t="shared" si="11"/>
        <v>-1311823360</v>
      </c>
      <c r="K47" s="3">
        <f t="shared" si="11"/>
        <v>1898418</v>
      </c>
      <c r="L47" s="3">
        <f t="shared" si="11"/>
        <v>-1309924942</v>
      </c>
      <c r="N47" s="3">
        <f t="shared" si="13"/>
        <v>0</v>
      </c>
      <c r="O47" s="3">
        <f t="shared" si="12"/>
        <v>0</v>
      </c>
      <c r="P47" s="3">
        <f t="shared" si="12"/>
        <v>0</v>
      </c>
    </row>
    <row r="48" spans="1:16" ht="18" customHeight="1" thickTop="1" thickBot="1">
      <c r="A48" s="78" t="s">
        <v>81</v>
      </c>
      <c r="C48" s="30" t="s">
        <v>5</v>
      </c>
      <c r="E48" s="6">
        <f t="shared" si="0"/>
        <v>48</v>
      </c>
      <c r="F48" s="3">
        <f t="shared" si="10"/>
        <v>155200992</v>
      </c>
      <c r="G48" s="3">
        <f t="shared" si="10"/>
        <v>-2184000</v>
      </c>
      <c r="H48" s="3">
        <f t="shared" si="10"/>
        <v>153016992</v>
      </c>
      <c r="I48" s="6">
        <f t="shared" si="6"/>
        <v>48</v>
      </c>
      <c r="J48" s="3">
        <f t="shared" si="11"/>
        <v>155200992</v>
      </c>
      <c r="K48" s="3">
        <f t="shared" si="11"/>
        <v>-2184000</v>
      </c>
      <c r="L48" s="3">
        <f t="shared" si="11"/>
        <v>153016992</v>
      </c>
      <c r="N48" s="3">
        <f t="shared" si="13"/>
        <v>0</v>
      </c>
      <c r="O48" s="3">
        <f t="shared" si="12"/>
        <v>0</v>
      </c>
      <c r="P48" s="3">
        <f t="shared" si="12"/>
        <v>0</v>
      </c>
    </row>
    <row r="49" spans="1:16" ht="18" customHeight="1" thickTop="1">
      <c r="A49" s="79"/>
      <c r="C49" s="12" t="s">
        <v>18</v>
      </c>
      <c r="E49" s="6">
        <f t="shared" si="0"/>
        <v>49</v>
      </c>
      <c r="F49" s="20">
        <f>SUM(F43:F48)</f>
        <v>69072184</v>
      </c>
      <c r="G49" s="20">
        <f>SUM(G43:G48)</f>
        <v>0</v>
      </c>
      <c r="H49" s="20">
        <f>SUM(H43:H48)</f>
        <v>69072184</v>
      </c>
      <c r="I49" s="6">
        <f t="shared" si="6"/>
        <v>49</v>
      </c>
      <c r="J49" s="20">
        <f>SUM(J43:J48)</f>
        <v>69072184</v>
      </c>
      <c r="K49" s="20">
        <f>SUM(K43:K48)</f>
        <v>0</v>
      </c>
      <c r="L49" s="20">
        <f>SUM(L43:L48)</f>
        <v>69072184</v>
      </c>
      <c r="N49" s="20">
        <f t="shared" si="13"/>
        <v>0</v>
      </c>
      <c r="O49" s="20">
        <f t="shared" si="12"/>
        <v>0</v>
      </c>
      <c r="P49" s="20">
        <f t="shared" si="12"/>
        <v>0</v>
      </c>
    </row>
    <row r="50" spans="1:16" ht="18" customHeight="1" thickBot="1">
      <c r="A50" s="79"/>
      <c r="C50" s="14" t="s">
        <v>19</v>
      </c>
      <c r="E50" s="6">
        <f t="shared" si="0"/>
        <v>50</v>
      </c>
      <c r="F50" s="8">
        <f>SUMIF($C$24:$C$24,$C50,F$24:F$24)</f>
        <v>-6597500</v>
      </c>
      <c r="G50" s="8">
        <f>SUMIF($C$24:$C$24,$C50,G$24:G$24)</f>
        <v>0</v>
      </c>
      <c r="H50" s="8">
        <f>SUMIF($C$24:$C$24,$C50,H$24:H$24)</f>
        <v>-6597500</v>
      </c>
      <c r="I50" s="6">
        <f t="shared" si="6"/>
        <v>50</v>
      </c>
      <c r="J50" s="8">
        <f>SUMIF($C$24:$C$24,$C50,J$24:J$24)</f>
        <v>-6597500</v>
      </c>
      <c r="K50" s="8">
        <f>SUMIF($C$24:$C$24,$C50,K$24:K$24)</f>
        <v>0</v>
      </c>
      <c r="L50" s="8">
        <f>SUMIF($C$24:$C$24,$C50,L$24:L$24)</f>
        <v>-6597500</v>
      </c>
      <c r="N50" s="8">
        <f t="shared" si="13"/>
        <v>0</v>
      </c>
      <c r="O50" s="8">
        <f t="shared" si="12"/>
        <v>0</v>
      </c>
      <c r="P50" s="8">
        <f t="shared" si="12"/>
        <v>0</v>
      </c>
    </row>
    <row r="51" spans="1:16" ht="18" customHeight="1" thickTop="1">
      <c r="A51" s="79"/>
      <c r="C51" s="15" t="s">
        <v>17</v>
      </c>
      <c r="E51" s="6">
        <f t="shared" si="0"/>
        <v>51</v>
      </c>
      <c r="F51" s="9">
        <f>SUM(F49:F50)</f>
        <v>62474684</v>
      </c>
      <c r="G51" s="9">
        <f>SUM(G49:G50)</f>
        <v>0</v>
      </c>
      <c r="H51" s="9">
        <f>SUM(H49:H50)</f>
        <v>62474684</v>
      </c>
      <c r="I51" s="6">
        <f t="shared" si="6"/>
        <v>51</v>
      </c>
      <c r="J51" s="9">
        <f>SUM(J49:J50)</f>
        <v>62474684</v>
      </c>
      <c r="K51" s="9">
        <f>SUM(K49:K50)</f>
        <v>0</v>
      </c>
      <c r="L51" s="9">
        <f>SUM(L49:L50)</f>
        <v>62474684</v>
      </c>
      <c r="N51" s="9">
        <f t="shared" si="13"/>
        <v>0</v>
      </c>
      <c r="O51" s="9">
        <f t="shared" si="12"/>
        <v>0</v>
      </c>
      <c r="P51" s="9">
        <f t="shared" si="12"/>
        <v>0</v>
      </c>
    </row>
    <row r="52" spans="1:16" ht="19" customHeight="1">
      <c r="A52" s="79"/>
      <c r="E52" s="6">
        <f t="shared" si="0"/>
        <v>52</v>
      </c>
      <c r="F52" s="88" t="s">
        <v>67</v>
      </c>
      <c r="G52" s="88"/>
      <c r="H52" s="88"/>
      <c r="I52" s="88"/>
      <c r="J52" s="88"/>
      <c r="K52" s="88"/>
      <c r="L52" s="88"/>
    </row>
    <row r="53" spans="1:16" ht="17" customHeight="1" thickBot="1">
      <c r="A53" s="80"/>
      <c r="E53" s="6">
        <f t="shared" si="0"/>
        <v>53</v>
      </c>
      <c r="F53" s="121" t="s">
        <v>54</v>
      </c>
      <c r="G53" s="122"/>
      <c r="H53" s="122"/>
      <c r="I53" s="122"/>
      <c r="J53" s="122"/>
      <c r="K53" s="122"/>
      <c r="L53" s="123"/>
      <c r="N53" s="10" t="s">
        <v>10</v>
      </c>
      <c r="O53" s="10" t="s">
        <v>13</v>
      </c>
      <c r="P53" s="10" t="s">
        <v>14</v>
      </c>
    </row>
    <row r="54" spans="1:16" ht="17" customHeight="1" thickTop="1">
      <c r="A54" s="34" t="s">
        <v>0</v>
      </c>
      <c r="D54" s="43" t="s">
        <v>2</v>
      </c>
      <c r="E54" s="6">
        <f t="shared" si="0"/>
        <v>54</v>
      </c>
      <c r="F54" s="23" t="s">
        <v>23</v>
      </c>
      <c r="G54" s="23" t="s">
        <v>13</v>
      </c>
      <c r="H54" s="23" t="s">
        <v>24</v>
      </c>
      <c r="I54" s="6">
        <f>I51+3</f>
        <v>54</v>
      </c>
      <c r="J54" s="23" t="s">
        <v>23</v>
      </c>
      <c r="K54" s="23" t="s">
        <v>13</v>
      </c>
      <c r="L54" s="23" t="s">
        <v>24</v>
      </c>
      <c r="N54" s="11" t="s">
        <v>16</v>
      </c>
      <c r="O54" s="11" t="s">
        <v>20</v>
      </c>
      <c r="P54" s="11" t="s">
        <v>15</v>
      </c>
    </row>
    <row r="55" spans="1:16" ht="18" customHeight="1">
      <c r="A55" s="41" t="s">
        <v>37</v>
      </c>
      <c r="B55" s="32" t="s">
        <v>28</v>
      </c>
      <c r="C55" s="25" t="s">
        <v>52</v>
      </c>
      <c r="D55" s="31" t="s">
        <v>28</v>
      </c>
      <c r="E55" s="6">
        <f t="shared" si="0"/>
        <v>55</v>
      </c>
      <c r="F55" s="22">
        <f t="shared" ref="F55:H60" si="14">SUMIF($D$8:$D$22,$D55,F$8:F$22)</f>
        <v>-75612091</v>
      </c>
      <c r="G55" s="3">
        <f t="shared" si="14"/>
        <v>0</v>
      </c>
      <c r="H55" s="22">
        <f t="shared" si="14"/>
        <v>-75612091</v>
      </c>
      <c r="I55" s="6">
        <f t="shared" si="6"/>
        <v>55</v>
      </c>
      <c r="J55" s="22">
        <f t="shared" ref="J55:L60" si="15">SUMIF($D$8:$D$22,$D55,J$8:J$22)</f>
        <v>-75612091</v>
      </c>
      <c r="K55" s="3">
        <f t="shared" si="15"/>
        <v>0</v>
      </c>
      <c r="L55" s="22">
        <f t="shared" si="15"/>
        <v>-75612091</v>
      </c>
      <c r="N55" s="3">
        <f>J55-F55</f>
        <v>0</v>
      </c>
      <c r="O55" s="3">
        <f>K55-G55</f>
        <v>0</v>
      </c>
      <c r="P55" s="3">
        <f>L55-H55</f>
        <v>0</v>
      </c>
    </row>
    <row r="56" spans="1:16" ht="18" customHeight="1" thickBot="1">
      <c r="A56" s="124" t="s">
        <v>72</v>
      </c>
      <c r="D56" s="12" t="s">
        <v>4</v>
      </c>
      <c r="E56" s="6">
        <f t="shared" si="0"/>
        <v>56</v>
      </c>
      <c r="F56" s="3">
        <f t="shared" si="14"/>
        <v>1156376489</v>
      </c>
      <c r="G56" s="3">
        <f t="shared" si="14"/>
        <v>285582</v>
      </c>
      <c r="H56" s="3">
        <f t="shared" si="14"/>
        <v>1156662071</v>
      </c>
      <c r="I56" s="6">
        <f t="shared" si="6"/>
        <v>56</v>
      </c>
      <c r="J56" s="3">
        <f t="shared" si="15"/>
        <v>1156376489</v>
      </c>
      <c r="K56" s="3">
        <f t="shared" si="15"/>
        <v>285582</v>
      </c>
      <c r="L56" s="3">
        <f t="shared" si="15"/>
        <v>1156662071</v>
      </c>
      <c r="N56" s="3">
        <f>J56-F56</f>
        <v>0</v>
      </c>
      <c r="O56" s="3">
        <f t="shared" ref="O56:P63" si="16">K56-G56</f>
        <v>0</v>
      </c>
      <c r="P56" s="3">
        <f t="shared" si="16"/>
        <v>0</v>
      </c>
    </row>
    <row r="57" spans="1:16" ht="18" customHeight="1" thickTop="1">
      <c r="A57" s="125"/>
      <c r="B57" s="48"/>
      <c r="C57" s="59" t="s">
        <v>60</v>
      </c>
      <c r="D57" s="55" t="s">
        <v>30</v>
      </c>
      <c r="E57" s="56">
        <f t="shared" si="0"/>
        <v>57</v>
      </c>
      <c r="F57" s="53">
        <f t="shared" si="14"/>
        <v>-75612091</v>
      </c>
      <c r="G57" s="38">
        <f t="shared" si="14"/>
        <v>75612091</v>
      </c>
      <c r="H57" s="51">
        <f t="shared" si="14"/>
        <v>0</v>
      </c>
      <c r="I57" s="28">
        <f t="shared" si="6"/>
        <v>57</v>
      </c>
      <c r="J57" s="38">
        <f t="shared" si="15"/>
        <v>0</v>
      </c>
      <c r="K57" s="38">
        <f t="shared" si="15"/>
        <v>0</v>
      </c>
      <c r="L57" s="51">
        <f t="shared" si="15"/>
        <v>0</v>
      </c>
      <c r="N57" s="4">
        <f t="shared" ref="N57:N63" si="17">J57-F57</f>
        <v>75612091</v>
      </c>
      <c r="O57" s="4">
        <f t="shared" si="16"/>
        <v>-75612091</v>
      </c>
      <c r="P57" s="4">
        <f t="shared" si="16"/>
        <v>0</v>
      </c>
    </row>
    <row r="58" spans="1:16" ht="18" customHeight="1" thickBot="1">
      <c r="A58" s="125"/>
      <c r="B58" s="48"/>
      <c r="C58" s="59" t="s">
        <v>61</v>
      </c>
      <c r="D58" s="57" t="s">
        <v>22</v>
      </c>
      <c r="E58" s="58">
        <f t="shared" si="0"/>
        <v>58</v>
      </c>
      <c r="F58" s="54">
        <f t="shared" si="14"/>
        <v>220542245</v>
      </c>
      <c r="G58" s="39">
        <f t="shared" si="14"/>
        <v>-75612091</v>
      </c>
      <c r="H58" s="52">
        <f t="shared" si="14"/>
        <v>144930154</v>
      </c>
      <c r="I58" s="6">
        <f t="shared" si="6"/>
        <v>58</v>
      </c>
      <c r="J58" s="39">
        <f t="shared" si="15"/>
        <v>144930154</v>
      </c>
      <c r="K58" s="39">
        <f t="shared" si="15"/>
        <v>0</v>
      </c>
      <c r="L58" s="52">
        <f t="shared" si="15"/>
        <v>144930154</v>
      </c>
      <c r="N58" s="3">
        <f t="shared" si="17"/>
        <v>-75612091</v>
      </c>
      <c r="O58" s="3">
        <f t="shared" si="16"/>
        <v>75612091</v>
      </c>
      <c r="P58" s="3">
        <f t="shared" si="16"/>
        <v>0</v>
      </c>
    </row>
    <row r="59" spans="1:16" ht="18" customHeight="1" thickTop="1">
      <c r="A59" s="125"/>
      <c r="B59" s="48"/>
      <c r="C59" s="59" t="s">
        <v>62</v>
      </c>
      <c r="D59" s="12" t="s">
        <v>3</v>
      </c>
      <c r="E59" s="6">
        <f t="shared" si="0"/>
        <v>59</v>
      </c>
      <c r="F59" s="3">
        <f t="shared" si="14"/>
        <v>-1311823360</v>
      </c>
      <c r="G59" s="3">
        <f t="shared" si="14"/>
        <v>1898418</v>
      </c>
      <c r="H59" s="3">
        <f t="shared" si="14"/>
        <v>-1309924942</v>
      </c>
      <c r="I59" s="6">
        <f t="shared" si="6"/>
        <v>59</v>
      </c>
      <c r="J59" s="3">
        <f t="shared" si="15"/>
        <v>-1311823360</v>
      </c>
      <c r="K59" s="3">
        <f t="shared" si="15"/>
        <v>1898418</v>
      </c>
      <c r="L59" s="3">
        <f t="shared" si="15"/>
        <v>-1309924942</v>
      </c>
      <c r="N59" s="3">
        <f t="shared" si="17"/>
        <v>0</v>
      </c>
      <c r="O59" s="3">
        <f t="shared" si="16"/>
        <v>0</v>
      </c>
      <c r="P59" s="3">
        <f t="shared" si="16"/>
        <v>0</v>
      </c>
    </row>
    <row r="60" spans="1:16" ht="18" customHeight="1" thickBot="1">
      <c r="A60" s="125"/>
      <c r="B60" s="48"/>
      <c r="C60" s="59" t="s">
        <v>63</v>
      </c>
      <c r="D60" s="30" t="s">
        <v>5</v>
      </c>
      <c r="E60" s="6">
        <f t="shared" si="0"/>
        <v>60</v>
      </c>
      <c r="F60" s="3">
        <f t="shared" si="14"/>
        <v>155200992</v>
      </c>
      <c r="G60" s="3">
        <f t="shared" si="14"/>
        <v>-2184000</v>
      </c>
      <c r="H60" s="3">
        <f t="shared" si="14"/>
        <v>153016992</v>
      </c>
      <c r="I60" s="6">
        <f t="shared" si="6"/>
        <v>60</v>
      </c>
      <c r="J60" s="3">
        <f t="shared" si="15"/>
        <v>155200992</v>
      </c>
      <c r="K60" s="3">
        <f t="shared" si="15"/>
        <v>-2184000</v>
      </c>
      <c r="L60" s="3">
        <f t="shared" si="15"/>
        <v>153016992</v>
      </c>
      <c r="N60" s="3">
        <f t="shared" si="17"/>
        <v>0</v>
      </c>
      <c r="O60" s="3">
        <f t="shared" si="16"/>
        <v>0</v>
      </c>
      <c r="P60" s="3">
        <f t="shared" si="16"/>
        <v>0</v>
      </c>
    </row>
    <row r="61" spans="1:16" ht="18" customHeight="1" thickTop="1">
      <c r="A61" s="125"/>
      <c r="B61" s="48"/>
      <c r="C61" s="59" t="s">
        <v>64</v>
      </c>
      <c r="D61" s="12" t="s">
        <v>18</v>
      </c>
      <c r="E61" s="6">
        <f t="shared" si="0"/>
        <v>61</v>
      </c>
      <c r="F61" s="20">
        <f>SUM(F55:F60)</f>
        <v>69072184</v>
      </c>
      <c r="G61" s="20">
        <f>SUM(G55:G60)</f>
        <v>0</v>
      </c>
      <c r="H61" s="20">
        <f>SUM(H55:H60)</f>
        <v>69072184</v>
      </c>
      <c r="I61" s="6">
        <f t="shared" si="6"/>
        <v>61</v>
      </c>
      <c r="J61" s="20">
        <f>SUM(J55:J60)</f>
        <v>69072184</v>
      </c>
      <c r="K61" s="20">
        <f>SUM(K55:K60)</f>
        <v>0</v>
      </c>
      <c r="L61" s="20">
        <f>SUM(L55:L60)</f>
        <v>69072184</v>
      </c>
      <c r="N61" s="20">
        <f t="shared" si="17"/>
        <v>0</v>
      </c>
      <c r="O61" s="20">
        <f t="shared" si="16"/>
        <v>0</v>
      </c>
      <c r="P61" s="20">
        <f t="shared" si="16"/>
        <v>0</v>
      </c>
    </row>
    <row r="62" spans="1:16" ht="18" customHeight="1" thickBot="1">
      <c r="A62" s="125"/>
      <c r="B62" s="48"/>
      <c r="C62" s="59" t="s">
        <v>65</v>
      </c>
      <c r="D62" s="14" t="s">
        <v>19</v>
      </c>
      <c r="E62" s="6">
        <f t="shared" si="0"/>
        <v>62</v>
      </c>
      <c r="F62" s="8">
        <f>SUMIF($D$24:$D$24,$D62,F$24:F$24)</f>
        <v>-6597500</v>
      </c>
      <c r="G62" s="8">
        <f>SUMIF($D$24:$D$24,$D62,G$24:G$24)</f>
        <v>0</v>
      </c>
      <c r="H62" s="8">
        <f>SUMIF($D$24:$D$24,$D62,H$24:H$24)</f>
        <v>-6597500</v>
      </c>
      <c r="I62" s="6">
        <f t="shared" si="6"/>
        <v>62</v>
      </c>
      <c r="J62" s="8">
        <f>SUMIF($D$24:$D$24,$D62,J$24:J$24)</f>
        <v>-6597500</v>
      </c>
      <c r="K62" s="8">
        <f>SUMIF($D$24:$D$24,$D62,K$24:K$24)</f>
        <v>0</v>
      </c>
      <c r="L62" s="8">
        <f>SUMIF($D$24:$D$24,$D62,L$24:L$24)</f>
        <v>-6597500</v>
      </c>
      <c r="N62" s="8">
        <f t="shared" si="17"/>
        <v>0</v>
      </c>
      <c r="O62" s="8">
        <f t="shared" si="16"/>
        <v>0</v>
      </c>
      <c r="P62" s="8">
        <f t="shared" si="16"/>
        <v>0</v>
      </c>
    </row>
    <row r="63" spans="1:16" ht="18" customHeight="1" thickTop="1">
      <c r="A63" s="125"/>
      <c r="B63" s="48"/>
      <c r="C63" s="59" t="s">
        <v>68</v>
      </c>
      <c r="D63" s="15" t="s">
        <v>17</v>
      </c>
      <c r="E63" s="6">
        <f t="shared" si="0"/>
        <v>63</v>
      </c>
      <c r="F63" s="9">
        <f>SUM(F61:F62)</f>
        <v>62474684</v>
      </c>
      <c r="G63" s="9">
        <f>SUM(G61:G62)</f>
        <v>0</v>
      </c>
      <c r="H63" s="9">
        <f>SUM(H61:H62)</f>
        <v>62474684</v>
      </c>
      <c r="I63" s="6">
        <f t="shared" si="6"/>
        <v>63</v>
      </c>
      <c r="J63" s="9">
        <f>SUM(J61:J62)</f>
        <v>62474684</v>
      </c>
      <c r="K63" s="9">
        <f>SUM(K61:K62)</f>
        <v>0</v>
      </c>
      <c r="L63" s="9">
        <f>SUM(L61:L62)</f>
        <v>62474684</v>
      </c>
      <c r="N63" s="9">
        <f t="shared" si="17"/>
        <v>0</v>
      </c>
      <c r="O63" s="9">
        <f t="shared" si="16"/>
        <v>0</v>
      </c>
      <c r="P63" s="9">
        <f t="shared" si="16"/>
        <v>0</v>
      </c>
    </row>
    <row r="64" spans="1:16" ht="18" customHeight="1">
      <c r="A64" s="2" t="s">
        <v>0</v>
      </c>
    </row>
    <row r="65" spans="1:2" ht="18" customHeight="1">
      <c r="A65" s="2" t="s">
        <v>0</v>
      </c>
    </row>
    <row r="66" spans="1:2" ht="18" customHeight="1">
      <c r="A66" s="2" t="s">
        <v>0</v>
      </c>
    </row>
    <row r="68" spans="1:2" ht="18" customHeight="1">
      <c r="B68" s="1"/>
    </row>
    <row r="69" spans="1:2" ht="18" customHeight="1">
      <c r="B69" s="1"/>
    </row>
    <row r="70" spans="1:2" ht="18" customHeight="1">
      <c r="B70" s="1"/>
    </row>
    <row r="71" spans="1:2" ht="18" customHeight="1">
      <c r="A71" s="1"/>
    </row>
    <row r="72" spans="1:2" ht="18" customHeight="1">
      <c r="A72" s="1"/>
    </row>
    <row r="73" spans="1:2" ht="18" customHeight="1">
      <c r="A73" s="1"/>
    </row>
    <row r="74" spans="1:2" ht="18" customHeight="1">
      <c r="A74" s="1"/>
    </row>
    <row r="75" spans="1:2" ht="18" customHeight="1">
      <c r="A75" s="1"/>
    </row>
    <row r="76" spans="1:2" ht="18" customHeight="1">
      <c r="A76" s="1"/>
    </row>
    <row r="77" spans="1:2" ht="18" customHeight="1">
      <c r="A77" s="1"/>
    </row>
    <row r="78" spans="1:2" ht="18" customHeight="1">
      <c r="A78" s="1"/>
    </row>
    <row r="79" spans="1:2" ht="18" customHeight="1">
      <c r="A79" s="1"/>
    </row>
    <row r="80" spans="1:2" ht="18" customHeight="1">
      <c r="A80" s="1"/>
    </row>
    <row r="81" spans="1:1" ht="18" customHeight="1">
      <c r="A81" s="1"/>
    </row>
    <row r="82" spans="1:1" ht="18" customHeight="1">
      <c r="A82" s="1"/>
    </row>
    <row r="83" spans="1:1" ht="18" customHeight="1">
      <c r="A83" s="1"/>
    </row>
  </sheetData>
  <mergeCells count="18">
    <mergeCell ref="N1:P5"/>
    <mergeCell ref="F41:L41"/>
    <mergeCell ref="F53:L53"/>
    <mergeCell ref="N6:P6"/>
    <mergeCell ref="B3:D6"/>
    <mergeCell ref="F1:H5"/>
    <mergeCell ref="J1:L5"/>
    <mergeCell ref="A56:A63"/>
    <mergeCell ref="F6:H6"/>
    <mergeCell ref="J6:L6"/>
    <mergeCell ref="A41:A46"/>
    <mergeCell ref="A48:A53"/>
    <mergeCell ref="A28:A29"/>
    <mergeCell ref="F28:L28"/>
    <mergeCell ref="F29:L29"/>
    <mergeCell ref="F40:L40"/>
    <mergeCell ref="F52:L52"/>
    <mergeCell ref="A35:A40"/>
  </mergeCells>
  <conditionalFormatting sqref="A1:P1048576">
    <cfRule type="cellIs" dxfId="3" priority="23" operator="equal">
      <formula>0</formula>
    </cfRule>
    <cfRule type="cellIs" dxfId="2" priority="24" operator="lessThan">
      <formula>0</formula>
    </cfRule>
  </conditionalFormatting>
  <printOptions verticalCentered="1"/>
  <pageMargins left="0.25" right="0.25" top="0.25" bottom="0.25" header="0.3" footer="0.3"/>
  <pageSetup scale="70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2C4FD8-CD8D-9749-8D93-328F20EDC4DC}">
  <sheetPr>
    <tabColor rgb="FFEFFFC4"/>
  </sheetPr>
  <dimension ref="A1:U83"/>
  <sheetViews>
    <sheetView zoomScaleNormal="100" workbookViewId="0"/>
  </sheetViews>
  <sheetFormatPr baseColWidth="10" defaultColWidth="13.83203125" defaultRowHeight="18" customHeight="1"/>
  <cols>
    <col min="1" max="1" width="32" style="2" customWidth="1"/>
    <col min="2" max="2" width="5.1640625" style="6" customWidth="1"/>
    <col min="3" max="4" width="5.1640625" style="1" customWidth="1"/>
    <col min="5" max="5" width="3.1640625" style="1" bestFit="1" customWidth="1"/>
    <col min="6" max="8" width="13.83203125" style="1" customWidth="1"/>
    <col min="9" max="9" width="3.1640625" style="1" bestFit="1" customWidth="1"/>
    <col min="10" max="12" width="13.83203125" style="1" customWidth="1"/>
    <col min="13" max="16384" width="13.83203125" style="1"/>
  </cols>
  <sheetData>
    <row r="1" spans="1:16" ht="17" customHeight="1">
      <c r="A1" s="21" t="s">
        <v>34</v>
      </c>
      <c r="B1" s="1"/>
      <c r="C1" s="6"/>
      <c r="D1" s="6"/>
      <c r="E1" s="6">
        <v>1</v>
      </c>
      <c r="F1" s="100" t="s">
        <v>82</v>
      </c>
      <c r="G1" s="101"/>
      <c r="H1" s="102"/>
      <c r="I1" s="6">
        <v>1</v>
      </c>
      <c r="J1" s="91" t="s">
        <v>83</v>
      </c>
      <c r="K1" s="92"/>
      <c r="L1" s="93"/>
      <c r="M1" s="1" t="s">
        <v>0</v>
      </c>
      <c r="N1" s="100" t="s">
        <v>82</v>
      </c>
      <c r="O1" s="101"/>
      <c r="P1" s="102"/>
    </row>
    <row r="2" spans="1:16" ht="17" customHeight="1">
      <c r="A2" s="47" t="s">
        <v>58</v>
      </c>
      <c r="B2" s="1"/>
      <c r="C2" s="6"/>
      <c r="D2" s="6"/>
      <c r="E2" s="6">
        <f>E1+1</f>
        <v>2</v>
      </c>
      <c r="F2" s="103"/>
      <c r="G2" s="104"/>
      <c r="H2" s="105"/>
      <c r="I2" s="6">
        <f>I1+1</f>
        <v>2</v>
      </c>
      <c r="J2" s="94"/>
      <c r="K2" s="95"/>
      <c r="L2" s="96"/>
      <c r="N2" s="103"/>
      <c r="O2" s="104"/>
      <c r="P2" s="105"/>
    </row>
    <row r="3" spans="1:16" ht="17" customHeight="1">
      <c r="A3" s="21" t="s">
        <v>41</v>
      </c>
      <c r="B3" s="128" t="s">
        <v>71</v>
      </c>
      <c r="C3" s="129"/>
      <c r="D3" s="130"/>
      <c r="E3" s="6">
        <f t="shared" ref="E3:E63" si="0">E2+1</f>
        <v>3</v>
      </c>
      <c r="F3" s="103"/>
      <c r="G3" s="104"/>
      <c r="H3" s="105"/>
      <c r="I3" s="6">
        <f t="shared" ref="I3:I27" si="1">I2+1</f>
        <v>3</v>
      </c>
      <c r="J3" s="94"/>
      <c r="K3" s="95"/>
      <c r="L3" s="96"/>
      <c r="N3" s="103"/>
      <c r="O3" s="104"/>
      <c r="P3" s="105"/>
    </row>
    <row r="4" spans="1:16" ht="17" customHeight="1">
      <c r="A4" s="47" t="s">
        <v>48</v>
      </c>
      <c r="B4" s="131"/>
      <c r="C4" s="132"/>
      <c r="D4" s="133"/>
      <c r="E4" s="6">
        <f t="shared" si="0"/>
        <v>4</v>
      </c>
      <c r="F4" s="103"/>
      <c r="G4" s="104"/>
      <c r="H4" s="105"/>
      <c r="I4" s="6">
        <f t="shared" si="1"/>
        <v>4</v>
      </c>
      <c r="J4" s="94"/>
      <c r="K4" s="95"/>
      <c r="L4" s="96"/>
      <c r="N4" s="103"/>
      <c r="O4" s="104"/>
      <c r="P4" s="105"/>
    </row>
    <row r="5" spans="1:16" ht="17" customHeight="1">
      <c r="A5" s="21" t="s">
        <v>33</v>
      </c>
      <c r="B5" s="131"/>
      <c r="C5" s="132"/>
      <c r="D5" s="133"/>
      <c r="E5" s="6">
        <f t="shared" si="0"/>
        <v>5</v>
      </c>
      <c r="F5" s="106"/>
      <c r="G5" s="107"/>
      <c r="H5" s="108"/>
      <c r="I5" s="6">
        <f t="shared" si="1"/>
        <v>5</v>
      </c>
      <c r="J5" s="97"/>
      <c r="K5" s="98"/>
      <c r="L5" s="99"/>
      <c r="N5" s="106"/>
      <c r="O5" s="107"/>
      <c r="P5" s="108"/>
    </row>
    <row r="6" spans="1:16" ht="17" customHeight="1">
      <c r="A6" s="47" t="s">
        <v>57</v>
      </c>
      <c r="B6" s="134"/>
      <c r="C6" s="135"/>
      <c r="D6" s="136"/>
      <c r="E6" s="6">
        <f t="shared" si="0"/>
        <v>6</v>
      </c>
      <c r="F6" s="72" t="s">
        <v>38</v>
      </c>
      <c r="G6" s="73"/>
      <c r="H6" s="74"/>
      <c r="I6" s="6">
        <f t="shared" si="1"/>
        <v>6</v>
      </c>
      <c r="J6" s="75" t="s">
        <v>39</v>
      </c>
      <c r="K6" s="76"/>
      <c r="L6" s="77"/>
      <c r="N6" s="69" t="s">
        <v>35</v>
      </c>
      <c r="O6" s="70"/>
      <c r="P6" s="71"/>
    </row>
    <row r="7" spans="1:16" ht="18" customHeight="1">
      <c r="A7" s="16" t="s">
        <v>1</v>
      </c>
      <c r="B7" s="46" t="s">
        <v>2</v>
      </c>
      <c r="C7" s="42" t="s">
        <v>2</v>
      </c>
      <c r="D7" s="43" t="s">
        <v>2</v>
      </c>
      <c r="E7" s="6">
        <f t="shared" si="0"/>
        <v>7</v>
      </c>
      <c r="F7" s="23" t="s">
        <v>23</v>
      </c>
      <c r="G7" s="23" t="s">
        <v>13</v>
      </c>
      <c r="H7" s="23" t="s">
        <v>24</v>
      </c>
      <c r="I7" s="6">
        <f t="shared" si="1"/>
        <v>7</v>
      </c>
      <c r="J7" s="23" t="s">
        <v>23</v>
      </c>
      <c r="K7" s="23" t="s">
        <v>13</v>
      </c>
      <c r="L7" s="23" t="s">
        <v>24</v>
      </c>
      <c r="N7" s="23" t="s">
        <v>23</v>
      </c>
      <c r="O7" s="23" t="s">
        <v>13</v>
      </c>
      <c r="P7" s="23" t="s">
        <v>24</v>
      </c>
    </row>
    <row r="8" spans="1:16" ht="18" customHeight="1">
      <c r="A8" s="60" t="s">
        <v>78</v>
      </c>
      <c r="B8" s="12" t="s">
        <v>4</v>
      </c>
      <c r="C8" s="13" t="s">
        <v>30</v>
      </c>
      <c r="D8" s="29" t="s">
        <v>28</v>
      </c>
      <c r="E8" s="28">
        <f t="shared" si="0"/>
        <v>8</v>
      </c>
      <c r="F8" s="4">
        <f>'Page 3'!F8-'Page 2'!F8</f>
        <v>0</v>
      </c>
      <c r="G8" s="4">
        <f>'Page 3'!G8-'Page 2'!G8</f>
        <v>-10000000</v>
      </c>
      <c r="H8" s="4">
        <f>'Page 3'!H8-'Page 2'!H8</f>
        <v>-10000000</v>
      </c>
      <c r="I8" s="28">
        <f t="shared" si="1"/>
        <v>8</v>
      </c>
      <c r="J8" s="4">
        <f>'Page 3'!J8-'Page 2'!J8</f>
        <v>0</v>
      </c>
      <c r="K8" s="4">
        <f>'Page 3'!K8-'Page 2'!K8</f>
        <v>-10000000</v>
      </c>
      <c r="L8" s="4">
        <f>'Page 3'!L8-'Page 2'!L8</f>
        <v>-10000000</v>
      </c>
      <c r="N8" s="3">
        <f t="shared" ref="N8:P25" si="2">J8-F8</f>
        <v>0</v>
      </c>
      <c r="O8" s="3">
        <f t="shared" si="2"/>
        <v>0</v>
      </c>
      <c r="P8" s="3">
        <f t="shared" si="2"/>
        <v>0</v>
      </c>
    </row>
    <row r="9" spans="1:16" ht="18" customHeight="1">
      <c r="A9" s="61" t="s">
        <v>44</v>
      </c>
      <c r="B9" s="12" t="s">
        <v>4</v>
      </c>
      <c r="C9" s="12" t="s">
        <v>4</v>
      </c>
      <c r="D9" s="12" t="s">
        <v>4</v>
      </c>
      <c r="E9" s="6">
        <f t="shared" si="0"/>
        <v>9</v>
      </c>
      <c r="F9" s="3">
        <f>'Page 3'!F9-'Page 2'!F9</f>
        <v>0</v>
      </c>
      <c r="G9" s="3">
        <f>'Page 3'!G9-'Page 2'!G9</f>
        <v>0</v>
      </c>
      <c r="H9" s="3">
        <f>'Page 3'!H9-'Page 2'!H9</f>
        <v>0</v>
      </c>
      <c r="I9" s="6">
        <f t="shared" si="1"/>
        <v>9</v>
      </c>
      <c r="J9" s="3">
        <f>'Page 3'!J9-'Page 2'!J9</f>
        <v>0</v>
      </c>
      <c r="K9" s="3">
        <f>'Page 3'!K9-'Page 2'!K9</f>
        <v>0</v>
      </c>
      <c r="L9" s="3">
        <f>'Page 3'!L9-'Page 2'!L9</f>
        <v>0</v>
      </c>
      <c r="N9" s="3">
        <f t="shared" si="2"/>
        <v>0</v>
      </c>
      <c r="O9" s="3">
        <f t="shared" si="2"/>
        <v>0</v>
      </c>
      <c r="P9" s="3">
        <f t="shared" si="2"/>
        <v>0</v>
      </c>
    </row>
    <row r="10" spans="1:16" ht="18" customHeight="1">
      <c r="A10" s="60" t="s">
        <v>79</v>
      </c>
      <c r="B10" s="12" t="s">
        <v>4</v>
      </c>
      <c r="C10" s="13" t="s">
        <v>30</v>
      </c>
      <c r="D10" s="29" t="s">
        <v>28</v>
      </c>
      <c r="E10" s="28">
        <f t="shared" si="0"/>
        <v>10</v>
      </c>
      <c r="F10" s="4">
        <f>'Page 3'!F10-'Page 2'!F10</f>
        <v>-10000000</v>
      </c>
      <c r="G10" s="4">
        <f>'Page 3'!G10-'Page 2'!G10</f>
        <v>10000000</v>
      </c>
      <c r="H10" s="4">
        <f>'Page 3'!H10-'Page 2'!H10</f>
        <v>0</v>
      </c>
      <c r="I10" s="28">
        <f t="shared" si="1"/>
        <v>10</v>
      </c>
      <c r="J10" s="4">
        <f>'Page 3'!J10-'Page 2'!J10</f>
        <v>-10000000</v>
      </c>
      <c r="K10" s="4">
        <f>'Page 3'!K10-'Page 2'!K10</f>
        <v>10000000</v>
      </c>
      <c r="L10" s="4">
        <f>'Page 3'!L10-'Page 2'!L10</f>
        <v>0</v>
      </c>
      <c r="N10" s="4">
        <f t="shared" si="2"/>
        <v>0</v>
      </c>
      <c r="O10" s="4">
        <f t="shared" si="2"/>
        <v>0</v>
      </c>
      <c r="P10" s="4">
        <f t="shared" si="2"/>
        <v>0</v>
      </c>
    </row>
    <row r="11" spans="1:16" ht="18" customHeight="1">
      <c r="A11" s="17" t="s">
        <v>0</v>
      </c>
      <c r="B11" s="12" t="s">
        <v>0</v>
      </c>
      <c r="C11" s="12"/>
      <c r="D11" s="12"/>
      <c r="E11" s="6">
        <f t="shared" si="0"/>
        <v>11</v>
      </c>
      <c r="F11" s="3"/>
      <c r="G11" s="3"/>
      <c r="H11" s="3"/>
      <c r="I11" s="6">
        <f t="shared" si="1"/>
        <v>11</v>
      </c>
      <c r="J11" s="3"/>
      <c r="K11" s="3"/>
      <c r="L11" s="3"/>
      <c r="N11" s="3">
        <f t="shared" si="2"/>
        <v>0</v>
      </c>
      <c r="O11" s="3">
        <f t="shared" si="2"/>
        <v>0</v>
      </c>
      <c r="P11" s="3">
        <f t="shared" si="2"/>
        <v>0</v>
      </c>
    </row>
    <row r="12" spans="1:16" ht="18" customHeight="1" thickBot="1">
      <c r="A12" s="17" t="s">
        <v>42</v>
      </c>
      <c r="B12" s="12" t="s">
        <v>4</v>
      </c>
      <c r="C12" s="12" t="s">
        <v>22</v>
      </c>
      <c r="D12" s="12" t="s">
        <v>22</v>
      </c>
      <c r="E12" s="6">
        <f t="shared" si="0"/>
        <v>12</v>
      </c>
      <c r="F12" s="3">
        <f>'Page 3'!F12-'Page 2'!F12</f>
        <v>0</v>
      </c>
      <c r="G12" s="3">
        <f>'Page 3'!G12-'Page 2'!G12</f>
        <v>0</v>
      </c>
      <c r="H12" s="3">
        <f>'Page 3'!H12-'Page 2'!H12</f>
        <v>0</v>
      </c>
      <c r="I12" s="6">
        <f t="shared" si="1"/>
        <v>12</v>
      </c>
      <c r="J12" s="3">
        <f>'Page 3'!J12-'Page 2'!J12</f>
        <v>0</v>
      </c>
      <c r="K12" s="3">
        <f>'Page 3'!K12-'Page 2'!K12</f>
        <v>0</v>
      </c>
      <c r="L12" s="3">
        <f>'Page 3'!L12-'Page 2'!L12</f>
        <v>0</v>
      </c>
      <c r="N12" s="3">
        <f t="shared" si="2"/>
        <v>0</v>
      </c>
      <c r="O12" s="3">
        <f t="shared" si="2"/>
        <v>0</v>
      </c>
      <c r="P12" s="3">
        <f t="shared" si="2"/>
        <v>0</v>
      </c>
    </row>
    <row r="13" spans="1:16" ht="18" customHeight="1" thickTop="1">
      <c r="A13" s="63" t="s">
        <v>80</v>
      </c>
      <c r="B13" s="12" t="s">
        <v>4</v>
      </c>
      <c r="C13" s="12" t="s">
        <v>22</v>
      </c>
      <c r="D13" s="13" t="s">
        <v>30</v>
      </c>
      <c r="E13" s="28">
        <f t="shared" si="0"/>
        <v>13</v>
      </c>
      <c r="F13" s="38">
        <f>'Page 3'!F13-'Page 2'!F13</f>
        <v>-10000000</v>
      </c>
      <c r="G13" s="38">
        <f>'Page 3'!G13-'Page 2'!G13</f>
        <v>10000000</v>
      </c>
      <c r="H13" s="51">
        <f>'Page 3'!H13-'Page 2'!H13</f>
        <v>0</v>
      </c>
      <c r="I13" s="28">
        <f t="shared" si="1"/>
        <v>13</v>
      </c>
      <c r="J13" s="38">
        <f>'Page 3'!J13-'Page 2'!J13</f>
        <v>0</v>
      </c>
      <c r="K13" s="38">
        <f>'Page 3'!K13-'Page 2'!K13</f>
        <v>0</v>
      </c>
      <c r="L13" s="51">
        <f>'Page 3'!L13-'Page 2'!L13</f>
        <v>0</v>
      </c>
      <c r="N13" s="4">
        <f t="shared" si="2"/>
        <v>10000000</v>
      </c>
      <c r="O13" s="4">
        <f t="shared" si="2"/>
        <v>-10000000</v>
      </c>
      <c r="P13" s="4">
        <f t="shared" si="2"/>
        <v>0</v>
      </c>
    </row>
    <row r="14" spans="1:16" ht="18" customHeight="1" thickBot="1">
      <c r="A14" s="17" t="s">
        <v>43</v>
      </c>
      <c r="B14" s="12" t="s">
        <v>4</v>
      </c>
      <c r="C14" s="12" t="s">
        <v>22</v>
      </c>
      <c r="D14" s="12" t="s">
        <v>22</v>
      </c>
      <c r="E14" s="6">
        <f t="shared" si="0"/>
        <v>14</v>
      </c>
      <c r="F14" s="39">
        <f>'Page 3'!F14-'Page 2'!F14</f>
        <v>10000000</v>
      </c>
      <c r="G14" s="39">
        <f>'Page 3'!G14-'Page 2'!G14</f>
        <v>-10000000</v>
      </c>
      <c r="H14" s="52">
        <f>'Page 3'!H14-'Page 2'!H14</f>
        <v>0</v>
      </c>
      <c r="I14" s="6">
        <f t="shared" si="1"/>
        <v>14</v>
      </c>
      <c r="J14" s="39">
        <f>'Page 3'!J14-'Page 2'!J14</f>
        <v>0</v>
      </c>
      <c r="K14" s="39">
        <f>'Page 3'!K14-'Page 2'!K14</f>
        <v>0</v>
      </c>
      <c r="L14" s="52">
        <f>'Page 3'!L14-'Page 2'!L14</f>
        <v>0</v>
      </c>
      <c r="N14" s="3">
        <f t="shared" si="2"/>
        <v>-10000000</v>
      </c>
      <c r="O14" s="3">
        <f t="shared" si="2"/>
        <v>10000000</v>
      </c>
      <c r="P14" s="3">
        <f t="shared" si="2"/>
        <v>0</v>
      </c>
    </row>
    <row r="15" spans="1:16" ht="18" customHeight="1" thickTop="1">
      <c r="A15" s="17" t="s">
        <v>0</v>
      </c>
      <c r="B15" s="12"/>
      <c r="C15" s="12"/>
      <c r="D15" s="12"/>
      <c r="E15" s="6">
        <f t="shared" si="0"/>
        <v>15</v>
      </c>
      <c r="F15" s="3"/>
      <c r="G15" s="3"/>
      <c r="H15" s="3"/>
      <c r="I15" s="6">
        <f t="shared" si="1"/>
        <v>15</v>
      </c>
      <c r="J15" s="3"/>
      <c r="K15" s="3"/>
      <c r="L15" s="3"/>
      <c r="N15" s="3"/>
      <c r="O15" s="3"/>
      <c r="P15" s="3"/>
    </row>
    <row r="16" spans="1:16" ht="18" customHeight="1">
      <c r="A16" s="17" t="s">
        <v>45</v>
      </c>
      <c r="B16" s="12" t="s">
        <v>3</v>
      </c>
      <c r="C16" s="12" t="s">
        <v>3</v>
      </c>
      <c r="D16" s="12" t="s">
        <v>3</v>
      </c>
      <c r="E16" s="6">
        <f t="shared" si="0"/>
        <v>16</v>
      </c>
      <c r="F16" s="3">
        <f>'Page 3'!F16-'Page 2'!F16</f>
        <v>0</v>
      </c>
      <c r="G16" s="3">
        <f>'Page 3'!G16-'Page 2'!G16</f>
        <v>0</v>
      </c>
      <c r="H16" s="3">
        <f>'Page 3'!H16-'Page 2'!H16</f>
        <v>0</v>
      </c>
      <c r="I16" s="6">
        <f t="shared" si="1"/>
        <v>16</v>
      </c>
      <c r="J16" s="3">
        <f>'Page 3'!J16-'Page 2'!J16</f>
        <v>0</v>
      </c>
      <c r="K16" s="3">
        <f>'Page 3'!K16-'Page 2'!K16</f>
        <v>0</v>
      </c>
      <c r="L16" s="3">
        <f>'Page 3'!L16-'Page 2'!L16</f>
        <v>0</v>
      </c>
      <c r="N16" s="3">
        <f t="shared" si="2"/>
        <v>0</v>
      </c>
      <c r="O16" s="3">
        <f t="shared" si="2"/>
        <v>0</v>
      </c>
      <c r="P16" s="3">
        <f t="shared" si="2"/>
        <v>0</v>
      </c>
    </row>
    <row r="17" spans="1:21" ht="18" customHeight="1" thickBot="1">
      <c r="A17" s="17" t="s">
        <v>0</v>
      </c>
      <c r="B17" s="12"/>
      <c r="C17" s="12"/>
      <c r="D17" s="12"/>
      <c r="E17" s="6">
        <f t="shared" si="0"/>
        <v>17</v>
      </c>
      <c r="F17" s="3"/>
      <c r="G17" s="3"/>
      <c r="H17" s="3"/>
      <c r="I17" s="6">
        <f t="shared" si="1"/>
        <v>17</v>
      </c>
      <c r="J17" s="3"/>
      <c r="K17" s="3"/>
      <c r="L17" s="3"/>
      <c r="N17" s="3">
        <f t="shared" si="2"/>
        <v>0</v>
      </c>
      <c r="O17" s="3">
        <f t="shared" si="2"/>
        <v>0</v>
      </c>
      <c r="P17" s="3">
        <f t="shared" si="2"/>
        <v>0</v>
      </c>
    </row>
    <row r="18" spans="1:21" ht="18" customHeight="1" thickTop="1">
      <c r="A18" s="62" t="s">
        <v>76</v>
      </c>
      <c r="B18" s="13" t="s">
        <v>30</v>
      </c>
      <c r="C18" s="13" t="s">
        <v>30</v>
      </c>
      <c r="D18" s="13" t="s">
        <v>30</v>
      </c>
      <c r="E18" s="28">
        <f t="shared" si="0"/>
        <v>18</v>
      </c>
      <c r="F18" s="38">
        <f>'Page 3'!F18-'Page 2'!F18</f>
        <v>0</v>
      </c>
      <c r="G18" s="27">
        <f>'Page 3'!G18-'Page 2'!G18</f>
        <v>0</v>
      </c>
      <c r="H18" s="38">
        <f>'Page 3'!H18-'Page 2'!H18</f>
        <v>0</v>
      </c>
      <c r="I18" s="28">
        <f t="shared" si="1"/>
        <v>18</v>
      </c>
      <c r="J18" s="38">
        <f>'Page 3'!J18-'Page 2'!J18</f>
        <v>10000000</v>
      </c>
      <c r="K18" s="27">
        <f>'Page 3'!K18-'Page 2'!K18</f>
        <v>0</v>
      </c>
      <c r="L18" s="38">
        <f>'Page 3'!L18-'Page 2'!L18</f>
        <v>10000000</v>
      </c>
      <c r="N18" s="4">
        <f t="shared" si="2"/>
        <v>10000000</v>
      </c>
      <c r="O18" s="4">
        <f t="shared" si="2"/>
        <v>0</v>
      </c>
      <c r="P18" s="4">
        <f t="shared" si="2"/>
        <v>10000000</v>
      </c>
    </row>
    <row r="19" spans="1:21" ht="18" customHeight="1" thickBot="1">
      <c r="A19" s="60" t="s">
        <v>77</v>
      </c>
      <c r="B19" s="13" t="s">
        <v>30</v>
      </c>
      <c r="C19" s="13" t="s">
        <v>30</v>
      </c>
      <c r="D19" s="13" t="s">
        <v>30</v>
      </c>
      <c r="E19" s="28">
        <f t="shared" si="0"/>
        <v>19</v>
      </c>
      <c r="F19" s="40">
        <f>'Page 3'!F19-'Page 2'!F19</f>
        <v>0</v>
      </c>
      <c r="G19" s="27">
        <f>'Page 3'!G19-'Page 2'!G19</f>
        <v>0</v>
      </c>
      <c r="H19" s="40">
        <f>'Page 3'!H19-'Page 2'!H19</f>
        <v>0</v>
      </c>
      <c r="I19" s="28">
        <f t="shared" si="1"/>
        <v>19</v>
      </c>
      <c r="J19" s="40">
        <f>'Page 3'!J19-'Page 2'!J19</f>
        <v>-10000000</v>
      </c>
      <c r="K19" s="27">
        <f>'Page 3'!K19-'Page 2'!K19</f>
        <v>0</v>
      </c>
      <c r="L19" s="40">
        <f>'Page 3'!L19-'Page 2'!L19</f>
        <v>-10000000</v>
      </c>
      <c r="N19" s="4">
        <f t="shared" si="2"/>
        <v>-10000000</v>
      </c>
      <c r="O19" s="4">
        <f t="shared" si="2"/>
        <v>0</v>
      </c>
      <c r="P19" s="4">
        <f t="shared" si="2"/>
        <v>-10000000</v>
      </c>
    </row>
    <row r="20" spans="1:21" ht="18" customHeight="1" thickTop="1">
      <c r="A20" s="17" t="s">
        <v>0</v>
      </c>
      <c r="B20" s="12"/>
      <c r="C20" s="12"/>
      <c r="D20" s="12"/>
      <c r="E20" s="6">
        <f t="shared" si="0"/>
        <v>20</v>
      </c>
      <c r="F20" s="3"/>
      <c r="G20" s="3"/>
      <c r="H20" s="3"/>
      <c r="I20" s="6">
        <f t="shared" si="1"/>
        <v>20</v>
      </c>
      <c r="J20" s="3"/>
      <c r="K20" s="3"/>
      <c r="L20" s="3"/>
      <c r="N20" s="3">
        <f t="shared" si="2"/>
        <v>0</v>
      </c>
      <c r="O20" s="3">
        <f t="shared" si="2"/>
        <v>0</v>
      </c>
      <c r="P20" s="3">
        <f t="shared" si="2"/>
        <v>0</v>
      </c>
    </row>
    <row r="21" spans="1:21" ht="18" customHeight="1">
      <c r="A21" s="17" t="s">
        <v>46</v>
      </c>
      <c r="B21" s="12" t="s">
        <v>5</v>
      </c>
      <c r="C21" s="12" t="s">
        <v>5</v>
      </c>
      <c r="D21" s="12" t="s">
        <v>5</v>
      </c>
      <c r="E21" s="6">
        <f t="shared" si="0"/>
        <v>21</v>
      </c>
      <c r="F21" s="3">
        <f>'Page 3'!F21-'Page 2'!F21</f>
        <v>0</v>
      </c>
      <c r="G21" s="3">
        <f>'Page 3'!G21-'Page 2'!G21</f>
        <v>0</v>
      </c>
      <c r="H21" s="3">
        <f>'Page 3'!H21-'Page 2'!H21</f>
        <v>0</v>
      </c>
      <c r="I21" s="6">
        <f t="shared" si="1"/>
        <v>21</v>
      </c>
      <c r="J21" s="3">
        <f>'Page 3'!J21-'Page 2'!J21</f>
        <v>0</v>
      </c>
      <c r="K21" s="3">
        <f>'Page 3'!K21-'Page 2'!K21</f>
        <v>0</v>
      </c>
      <c r="L21" s="3">
        <f>'Page 3'!L21-'Page 2'!L21</f>
        <v>0</v>
      </c>
      <c r="N21" s="3">
        <f t="shared" si="2"/>
        <v>0</v>
      </c>
      <c r="O21" s="3">
        <f t="shared" si="2"/>
        <v>0</v>
      </c>
      <c r="P21" s="3">
        <f t="shared" si="2"/>
        <v>0</v>
      </c>
      <c r="S21" s="26"/>
      <c r="T21" s="26"/>
      <c r="U21" s="26"/>
    </row>
    <row r="22" spans="1:21" ht="18" customHeight="1" thickBot="1">
      <c r="A22" s="35" t="s">
        <v>47</v>
      </c>
      <c r="B22" s="30" t="s">
        <v>5</v>
      </c>
      <c r="C22" s="30" t="s">
        <v>5</v>
      </c>
      <c r="D22" s="30" t="s">
        <v>5</v>
      </c>
      <c r="E22" s="6">
        <f t="shared" si="0"/>
        <v>22</v>
      </c>
      <c r="F22" s="5">
        <f>'Page 3'!F22-'Page 2'!F22</f>
        <v>0</v>
      </c>
      <c r="G22" s="5">
        <f>'Page 3'!G22-'Page 2'!G22</f>
        <v>0</v>
      </c>
      <c r="H22" s="5">
        <f>'Page 3'!H22-'Page 2'!H22</f>
        <v>0</v>
      </c>
      <c r="I22" s="6">
        <f t="shared" si="1"/>
        <v>22</v>
      </c>
      <c r="J22" s="5">
        <f>'Page 3'!J22-'Page 2'!J22</f>
        <v>0</v>
      </c>
      <c r="K22" s="5">
        <f>'Page 3'!K22-'Page 2'!K22</f>
        <v>0</v>
      </c>
      <c r="L22" s="5">
        <f>'Page 3'!L22-'Page 2'!L22</f>
        <v>0</v>
      </c>
      <c r="N22" s="5">
        <f t="shared" si="2"/>
        <v>0</v>
      </c>
      <c r="O22" s="5">
        <f t="shared" si="2"/>
        <v>0</v>
      </c>
      <c r="P22" s="5">
        <f t="shared" si="2"/>
        <v>0</v>
      </c>
      <c r="R22" s="26"/>
      <c r="S22" s="26"/>
      <c r="T22" s="26"/>
      <c r="U22" s="26"/>
    </row>
    <row r="23" spans="1:21" ht="18" customHeight="1" thickTop="1">
      <c r="A23" s="17" t="s">
        <v>21</v>
      </c>
      <c r="B23" s="12" t="s">
        <v>18</v>
      </c>
      <c r="C23" s="12" t="s">
        <v>18</v>
      </c>
      <c r="D23" s="12" t="s">
        <v>18</v>
      </c>
      <c r="E23" s="6">
        <f t="shared" si="0"/>
        <v>23</v>
      </c>
      <c r="F23" s="3">
        <f>'Page 3'!F23-'Page 2'!F23</f>
        <v>-10000000</v>
      </c>
      <c r="G23" s="3">
        <f>'Page 3'!G23-'Page 2'!G23</f>
        <v>0</v>
      </c>
      <c r="H23" s="3">
        <f>'Page 3'!H23-'Page 2'!H23</f>
        <v>-10000000</v>
      </c>
      <c r="I23" s="6">
        <f t="shared" si="1"/>
        <v>23</v>
      </c>
      <c r="J23" s="3">
        <f>'Page 3'!J23-'Page 2'!J23</f>
        <v>-10000000</v>
      </c>
      <c r="K23" s="3">
        <f>'Page 3'!K23-'Page 2'!K23</f>
        <v>0</v>
      </c>
      <c r="L23" s="3">
        <f>'Page 3'!L23-'Page 2'!L23</f>
        <v>-10000000</v>
      </c>
      <c r="N23" s="3">
        <f t="shared" si="2"/>
        <v>0</v>
      </c>
      <c r="O23" s="3">
        <f t="shared" si="2"/>
        <v>0</v>
      </c>
      <c r="P23" s="3">
        <f t="shared" si="2"/>
        <v>0</v>
      </c>
      <c r="R23" s="26"/>
      <c r="S23" s="26"/>
      <c r="T23" s="26"/>
      <c r="U23" s="26"/>
    </row>
    <row r="24" spans="1:21" ht="18" customHeight="1" thickBot="1">
      <c r="A24" s="18" t="s">
        <v>32</v>
      </c>
      <c r="B24" s="14" t="s">
        <v>19</v>
      </c>
      <c r="C24" s="14" t="s">
        <v>19</v>
      </c>
      <c r="D24" s="14" t="s">
        <v>19</v>
      </c>
      <c r="E24" s="6">
        <f t="shared" si="0"/>
        <v>24</v>
      </c>
      <c r="F24" s="8">
        <f>'Page 3'!F24-'Page 2'!F24</f>
        <v>0</v>
      </c>
      <c r="G24" s="8">
        <f>'Page 3'!G24-'Page 2'!G24</f>
        <v>0</v>
      </c>
      <c r="H24" s="8">
        <f>'Page 3'!H24-'Page 2'!H24</f>
        <v>0</v>
      </c>
      <c r="I24" s="6">
        <f t="shared" si="1"/>
        <v>24</v>
      </c>
      <c r="J24" s="8">
        <f>'Page 3'!J24-'Page 2'!J24</f>
        <v>0</v>
      </c>
      <c r="K24" s="8">
        <f>'Page 3'!K24-'Page 2'!K24</f>
        <v>0</v>
      </c>
      <c r="L24" s="8">
        <f>'Page 3'!L24-'Page 2'!L24</f>
        <v>0</v>
      </c>
      <c r="N24" s="8">
        <f t="shared" si="2"/>
        <v>0</v>
      </c>
      <c r="O24" s="8">
        <f t="shared" si="2"/>
        <v>0</v>
      </c>
      <c r="P24" s="8">
        <f t="shared" si="2"/>
        <v>0</v>
      </c>
      <c r="R24" s="26"/>
      <c r="S24" s="26"/>
      <c r="T24" s="26"/>
      <c r="U24" s="26"/>
    </row>
    <row r="25" spans="1:21" ht="18" customHeight="1" thickTop="1">
      <c r="A25" s="19" t="s">
        <v>31</v>
      </c>
      <c r="B25" s="15" t="s">
        <v>17</v>
      </c>
      <c r="C25" s="15" t="s">
        <v>17</v>
      </c>
      <c r="D25" s="15" t="s">
        <v>17</v>
      </c>
      <c r="E25" s="6">
        <f t="shared" si="0"/>
        <v>25</v>
      </c>
      <c r="F25" s="9">
        <f>'Page 3'!F25-'Page 2'!F25</f>
        <v>-10000000</v>
      </c>
      <c r="G25" s="9">
        <f>'Page 3'!G25-'Page 2'!G25</f>
        <v>0</v>
      </c>
      <c r="H25" s="9">
        <f>'Page 3'!H25-'Page 2'!H25</f>
        <v>-10000000</v>
      </c>
      <c r="I25" s="6">
        <f t="shared" si="1"/>
        <v>25</v>
      </c>
      <c r="J25" s="9">
        <f>'Page 3'!J25-'Page 2'!J25</f>
        <v>-10000000</v>
      </c>
      <c r="K25" s="9">
        <f>'Page 3'!K25-'Page 2'!K25</f>
        <v>0</v>
      </c>
      <c r="L25" s="9">
        <f>'Page 3'!L25-'Page 2'!L25</f>
        <v>-10000000</v>
      </c>
      <c r="N25" s="9">
        <f t="shared" si="2"/>
        <v>0</v>
      </c>
      <c r="O25" s="9">
        <f t="shared" si="2"/>
        <v>0</v>
      </c>
      <c r="P25" s="9">
        <f t="shared" si="2"/>
        <v>0</v>
      </c>
      <c r="R25" s="26"/>
      <c r="S25" s="26"/>
      <c r="T25" s="26"/>
      <c r="U25" s="26"/>
    </row>
    <row r="26" spans="1:21" ht="17" customHeight="1">
      <c r="A26" s="1" t="s">
        <v>0</v>
      </c>
      <c r="B26" s="1"/>
      <c r="E26" s="6">
        <f t="shared" si="0"/>
        <v>26</v>
      </c>
      <c r="F26" s="24"/>
      <c r="G26" s="50" t="s">
        <v>75</v>
      </c>
      <c r="H26" s="24"/>
      <c r="I26" s="6">
        <f t="shared" si="1"/>
        <v>26</v>
      </c>
      <c r="K26" s="50" t="s">
        <v>75</v>
      </c>
    </row>
    <row r="27" spans="1:21" ht="18" customHeight="1">
      <c r="A27" s="7" t="s">
        <v>12</v>
      </c>
      <c r="B27" s="7" t="s">
        <v>8</v>
      </c>
      <c r="C27" s="7" t="s">
        <v>29</v>
      </c>
      <c r="D27" s="7" t="s">
        <v>7</v>
      </c>
      <c r="E27" s="6">
        <f t="shared" si="0"/>
        <v>27</v>
      </c>
      <c r="F27" s="7" t="s">
        <v>9</v>
      </c>
      <c r="G27" s="7" t="s">
        <v>11</v>
      </c>
      <c r="H27" s="7" t="s">
        <v>6</v>
      </c>
      <c r="I27" s="6">
        <f t="shared" si="1"/>
        <v>27</v>
      </c>
      <c r="J27" s="7" t="s">
        <v>25</v>
      </c>
      <c r="K27" s="7" t="s">
        <v>26</v>
      </c>
      <c r="L27" s="7" t="s">
        <v>27</v>
      </c>
    </row>
    <row r="28" spans="1:21" ht="19" customHeight="1">
      <c r="A28" s="81" t="s">
        <v>86</v>
      </c>
      <c r="B28" s="1"/>
      <c r="E28" s="6">
        <f t="shared" si="0"/>
        <v>28</v>
      </c>
      <c r="F28" s="83" t="str">
        <f ca="1">"©"&amp;RIGHT("0"&amp;MONTH(NOW()),2)&amp;"/"&amp;RIGHT("0"&amp;DAY(NOW())   +   0,2)&amp;"/"&amp;YEAR(NOW())&amp;" LAWRENCE GERARD BRUNN, CPA (PA), MBA"</f>
        <v>©06/19/2025 LAWRENCE GERARD BRUNN, CPA (PA), MBA</v>
      </c>
      <c r="G28" s="83"/>
      <c r="H28" s="83"/>
      <c r="I28" s="83"/>
      <c r="J28" s="83"/>
      <c r="K28" s="83"/>
      <c r="L28" s="83"/>
    </row>
    <row r="29" spans="1:21" ht="17" customHeight="1">
      <c r="A29" s="82"/>
      <c r="B29" s="1"/>
      <c r="E29" s="6">
        <f t="shared" si="0"/>
        <v>29</v>
      </c>
      <c r="F29" s="84" t="s">
        <v>66</v>
      </c>
      <c r="G29" s="85"/>
      <c r="H29" s="85"/>
      <c r="I29" s="85"/>
      <c r="J29" s="85"/>
      <c r="K29" s="85"/>
      <c r="L29" s="86"/>
      <c r="N29" s="10" t="s">
        <v>10</v>
      </c>
      <c r="O29" s="10" t="s">
        <v>13</v>
      </c>
      <c r="P29" s="10" t="s">
        <v>14</v>
      </c>
    </row>
    <row r="30" spans="1:21" ht="17" customHeight="1">
      <c r="A30" s="36" t="s">
        <v>50</v>
      </c>
      <c r="B30" s="46" t="s">
        <v>2</v>
      </c>
      <c r="E30" s="6">
        <f t="shared" si="0"/>
        <v>30</v>
      </c>
      <c r="F30" s="11" t="s">
        <v>23</v>
      </c>
      <c r="G30" s="11" t="s">
        <v>13</v>
      </c>
      <c r="H30" s="11" t="s">
        <v>24</v>
      </c>
      <c r="I30" s="6">
        <f>I27+3</f>
        <v>30</v>
      </c>
      <c r="J30" s="11" t="s">
        <v>23</v>
      </c>
      <c r="K30" s="11" t="s">
        <v>13</v>
      </c>
      <c r="L30" s="11" t="s">
        <v>24</v>
      </c>
      <c r="N30" s="11" t="s">
        <v>16</v>
      </c>
      <c r="O30" s="11" t="s">
        <v>20</v>
      </c>
      <c r="P30" s="11" t="s">
        <v>15</v>
      </c>
    </row>
    <row r="31" spans="1:21" ht="18" customHeight="1">
      <c r="A31" s="34" t="s">
        <v>0</v>
      </c>
      <c r="B31" s="31" t="s">
        <v>28</v>
      </c>
      <c r="E31" s="6">
        <f t="shared" si="0"/>
        <v>31</v>
      </c>
      <c r="F31" s="3">
        <f t="shared" ref="F31:H36" si="3">SUMIF($B$8:$B$22,$B31,F$8:F$22)</f>
        <v>0</v>
      </c>
      <c r="G31" s="3">
        <f t="shared" si="3"/>
        <v>0</v>
      </c>
      <c r="H31" s="3">
        <f t="shared" si="3"/>
        <v>0</v>
      </c>
      <c r="I31" s="6">
        <f t="shared" ref="I31:I63" si="4">I30+1</f>
        <v>31</v>
      </c>
      <c r="J31" s="3">
        <f t="shared" ref="J31:L36" si="5">SUMIF($B$8:$B$22,$B31,J$8:J$22)</f>
        <v>0</v>
      </c>
      <c r="K31" s="3">
        <f t="shared" si="5"/>
        <v>0</v>
      </c>
      <c r="L31" s="3">
        <f t="shared" si="5"/>
        <v>0</v>
      </c>
      <c r="N31" s="3">
        <f t="shared" ref="N31:P39" si="6">J31-F31</f>
        <v>0</v>
      </c>
      <c r="O31" s="3">
        <f t="shared" si="6"/>
        <v>0</v>
      </c>
      <c r="P31" s="3">
        <f t="shared" si="6"/>
        <v>0</v>
      </c>
    </row>
    <row r="32" spans="1:21" ht="18" customHeight="1">
      <c r="A32" s="34" t="s">
        <v>0</v>
      </c>
      <c r="B32" s="12" t="s">
        <v>4</v>
      </c>
      <c r="E32" s="6">
        <f t="shared" si="0"/>
        <v>32</v>
      </c>
      <c r="F32" s="3">
        <f t="shared" si="3"/>
        <v>-10000000</v>
      </c>
      <c r="G32" s="3">
        <f t="shared" si="3"/>
        <v>0</v>
      </c>
      <c r="H32" s="3">
        <f t="shared" si="3"/>
        <v>-10000000</v>
      </c>
      <c r="I32" s="6">
        <f t="shared" si="4"/>
        <v>32</v>
      </c>
      <c r="J32" s="3">
        <f t="shared" si="5"/>
        <v>-10000000</v>
      </c>
      <c r="K32" s="3">
        <f t="shared" si="5"/>
        <v>0</v>
      </c>
      <c r="L32" s="3">
        <f t="shared" si="5"/>
        <v>-10000000</v>
      </c>
      <c r="N32" s="3">
        <f>J32-F32</f>
        <v>0</v>
      </c>
      <c r="O32" s="3">
        <f t="shared" si="6"/>
        <v>0</v>
      </c>
      <c r="P32" s="3">
        <f t="shared" si="6"/>
        <v>0</v>
      </c>
    </row>
    <row r="33" spans="1:16" ht="18" customHeight="1">
      <c r="A33" s="37" t="s">
        <v>51</v>
      </c>
      <c r="B33" s="13" t="s">
        <v>30</v>
      </c>
      <c r="C33" s="27"/>
      <c r="D33" s="27"/>
      <c r="E33" s="28">
        <f t="shared" si="0"/>
        <v>33</v>
      </c>
      <c r="F33" s="4">
        <f t="shared" si="3"/>
        <v>0</v>
      </c>
      <c r="G33" s="4">
        <f t="shared" si="3"/>
        <v>0</v>
      </c>
      <c r="H33" s="4">
        <f t="shared" si="3"/>
        <v>0</v>
      </c>
      <c r="I33" s="28">
        <f t="shared" si="4"/>
        <v>33</v>
      </c>
      <c r="J33" s="4">
        <f t="shared" si="5"/>
        <v>0</v>
      </c>
      <c r="K33" s="4">
        <f t="shared" si="5"/>
        <v>0</v>
      </c>
      <c r="L33" s="4">
        <f t="shared" si="5"/>
        <v>0</v>
      </c>
      <c r="N33" s="4">
        <f>J33-F33</f>
        <v>0</v>
      </c>
      <c r="O33" s="4">
        <f>K33-G33</f>
        <v>0</v>
      </c>
      <c r="P33" s="4">
        <f>L33-H33</f>
        <v>0</v>
      </c>
    </row>
    <row r="34" spans="1:16" ht="18" customHeight="1">
      <c r="A34" s="37" t="s">
        <v>40</v>
      </c>
      <c r="B34" s="12" t="s">
        <v>22</v>
      </c>
      <c r="E34" s="6">
        <f t="shared" si="0"/>
        <v>34</v>
      </c>
      <c r="F34" s="3">
        <f t="shared" si="3"/>
        <v>0</v>
      </c>
      <c r="G34" s="3">
        <f t="shared" si="3"/>
        <v>0</v>
      </c>
      <c r="H34" s="3">
        <f t="shared" si="3"/>
        <v>0</v>
      </c>
      <c r="I34" s="6">
        <f t="shared" si="4"/>
        <v>34</v>
      </c>
      <c r="J34" s="3">
        <f t="shared" si="5"/>
        <v>0</v>
      </c>
      <c r="K34" s="3">
        <f t="shared" si="5"/>
        <v>0</v>
      </c>
      <c r="L34" s="3">
        <f t="shared" si="5"/>
        <v>0</v>
      </c>
      <c r="N34" s="3">
        <f t="shared" ref="N34:N39" si="7">J34-F34</f>
        <v>0</v>
      </c>
      <c r="O34" s="3">
        <f t="shared" si="6"/>
        <v>0</v>
      </c>
      <c r="P34" s="3">
        <f t="shared" si="6"/>
        <v>0</v>
      </c>
    </row>
    <row r="35" spans="1:16" ht="18" customHeight="1">
      <c r="A35" s="89" t="s">
        <v>74</v>
      </c>
      <c r="B35" s="12" t="s">
        <v>3</v>
      </c>
      <c r="E35" s="6">
        <f t="shared" si="0"/>
        <v>35</v>
      </c>
      <c r="F35" s="3">
        <f t="shared" si="3"/>
        <v>0</v>
      </c>
      <c r="G35" s="3">
        <f t="shared" si="3"/>
        <v>0</v>
      </c>
      <c r="H35" s="3">
        <f t="shared" si="3"/>
        <v>0</v>
      </c>
      <c r="I35" s="6">
        <f t="shared" si="4"/>
        <v>35</v>
      </c>
      <c r="J35" s="3">
        <f t="shared" si="5"/>
        <v>0</v>
      </c>
      <c r="K35" s="3">
        <f t="shared" si="5"/>
        <v>0</v>
      </c>
      <c r="L35" s="3">
        <f t="shared" si="5"/>
        <v>0</v>
      </c>
      <c r="N35" s="3">
        <f t="shared" si="7"/>
        <v>0</v>
      </c>
      <c r="O35" s="3">
        <f t="shared" si="6"/>
        <v>0</v>
      </c>
      <c r="P35" s="3">
        <f t="shared" si="6"/>
        <v>0</v>
      </c>
    </row>
    <row r="36" spans="1:16" ht="18" customHeight="1" thickBot="1">
      <c r="A36" s="89"/>
      <c r="B36" s="30" t="s">
        <v>5</v>
      </c>
      <c r="E36" s="6">
        <f t="shared" si="0"/>
        <v>36</v>
      </c>
      <c r="F36" s="3">
        <f t="shared" si="3"/>
        <v>0</v>
      </c>
      <c r="G36" s="3">
        <f t="shared" si="3"/>
        <v>0</v>
      </c>
      <c r="H36" s="3">
        <f t="shared" si="3"/>
        <v>0</v>
      </c>
      <c r="I36" s="6">
        <f t="shared" si="4"/>
        <v>36</v>
      </c>
      <c r="J36" s="3">
        <f t="shared" si="5"/>
        <v>0</v>
      </c>
      <c r="K36" s="3">
        <f t="shared" si="5"/>
        <v>0</v>
      </c>
      <c r="L36" s="3">
        <f t="shared" si="5"/>
        <v>0</v>
      </c>
      <c r="N36" s="3">
        <f t="shared" si="7"/>
        <v>0</v>
      </c>
      <c r="O36" s="3">
        <f t="shared" si="6"/>
        <v>0</v>
      </c>
      <c r="P36" s="3">
        <f t="shared" si="6"/>
        <v>0</v>
      </c>
    </row>
    <row r="37" spans="1:16" ht="18" customHeight="1" thickTop="1">
      <c r="A37" s="89"/>
      <c r="B37" s="12" t="s">
        <v>18</v>
      </c>
      <c r="E37" s="6">
        <f t="shared" si="0"/>
        <v>37</v>
      </c>
      <c r="F37" s="20">
        <f>SUM(F31:F36)</f>
        <v>-10000000</v>
      </c>
      <c r="G37" s="20">
        <f>SUM(G31:G36)</f>
        <v>0</v>
      </c>
      <c r="H37" s="20">
        <f>SUM(H31:H36)</f>
        <v>-10000000</v>
      </c>
      <c r="I37" s="6">
        <f t="shared" si="4"/>
        <v>37</v>
      </c>
      <c r="J37" s="20">
        <f>SUM(J31:J36)</f>
        <v>-10000000</v>
      </c>
      <c r="K37" s="20">
        <f>SUM(K31:K36)</f>
        <v>0</v>
      </c>
      <c r="L37" s="20">
        <f>SUM(L31:L36)</f>
        <v>-10000000</v>
      </c>
      <c r="N37" s="20">
        <f t="shared" si="7"/>
        <v>0</v>
      </c>
      <c r="O37" s="20">
        <f t="shared" si="6"/>
        <v>0</v>
      </c>
      <c r="P37" s="20">
        <f t="shared" si="6"/>
        <v>0</v>
      </c>
    </row>
    <row r="38" spans="1:16" ht="18" customHeight="1" thickBot="1">
      <c r="A38" s="89"/>
      <c r="B38" s="14" t="s">
        <v>19</v>
      </c>
      <c r="E38" s="6">
        <f t="shared" si="0"/>
        <v>38</v>
      </c>
      <c r="F38" s="8">
        <f>SUMIF($B$24:$B$24,$B38,F$24:F$24)</f>
        <v>0</v>
      </c>
      <c r="G38" s="8">
        <f>SUMIF($B$24:$B$24,$B38,G$24:G$24)</f>
        <v>0</v>
      </c>
      <c r="H38" s="8">
        <f>SUMIF($B$24:$B$24,$B38,H$24:H$24)</f>
        <v>0</v>
      </c>
      <c r="I38" s="6">
        <f t="shared" si="4"/>
        <v>38</v>
      </c>
      <c r="J38" s="8">
        <f>SUMIF($B$24:$B$24,$B38,J$24:J$24)</f>
        <v>0</v>
      </c>
      <c r="K38" s="8">
        <f>SUMIF($B$24:$B$24,$B38,K$24:K$24)</f>
        <v>0</v>
      </c>
      <c r="L38" s="8">
        <f>SUMIF($B$24:$B$24,$B38,L$24:L$24)</f>
        <v>0</v>
      </c>
      <c r="N38" s="8">
        <f t="shared" si="7"/>
        <v>0</v>
      </c>
      <c r="O38" s="8">
        <f t="shared" si="6"/>
        <v>0</v>
      </c>
      <c r="P38" s="8">
        <f t="shared" si="6"/>
        <v>0</v>
      </c>
    </row>
    <row r="39" spans="1:16" ht="18" customHeight="1" thickTop="1">
      <c r="A39" s="89"/>
      <c r="B39" s="15" t="s">
        <v>17</v>
      </c>
      <c r="E39" s="6">
        <f t="shared" si="0"/>
        <v>39</v>
      </c>
      <c r="F39" s="9">
        <f>SUM(F37:F38)</f>
        <v>-10000000</v>
      </c>
      <c r="G39" s="9">
        <f>SUM(G37:G38)</f>
        <v>0</v>
      </c>
      <c r="H39" s="9">
        <f>SUM(H37:H38)</f>
        <v>-10000000</v>
      </c>
      <c r="I39" s="6">
        <f t="shared" si="4"/>
        <v>39</v>
      </c>
      <c r="J39" s="9">
        <f>SUM(J37:J38)</f>
        <v>-10000000</v>
      </c>
      <c r="K39" s="9">
        <f>SUM(K37:K38)</f>
        <v>0</v>
      </c>
      <c r="L39" s="9">
        <f>SUM(L37:L38)</f>
        <v>-10000000</v>
      </c>
      <c r="N39" s="9">
        <f t="shared" si="7"/>
        <v>0</v>
      </c>
      <c r="O39" s="9">
        <f t="shared" si="6"/>
        <v>0</v>
      </c>
      <c r="P39" s="9">
        <f t="shared" si="6"/>
        <v>0</v>
      </c>
    </row>
    <row r="40" spans="1:16" ht="19" customHeight="1">
      <c r="A40" s="90"/>
      <c r="E40" s="6">
        <f t="shared" si="0"/>
        <v>40</v>
      </c>
      <c r="F40" s="87" t="s">
        <v>36</v>
      </c>
      <c r="G40" s="87"/>
      <c r="H40" s="87"/>
      <c r="I40" s="87"/>
      <c r="J40" s="87"/>
      <c r="K40" s="87"/>
      <c r="L40" s="87"/>
    </row>
    <row r="41" spans="1:16" ht="17" customHeight="1">
      <c r="A41" s="66" t="s">
        <v>49</v>
      </c>
      <c r="E41" s="6">
        <f t="shared" si="0"/>
        <v>41</v>
      </c>
      <c r="F41" s="109" t="s">
        <v>53</v>
      </c>
      <c r="G41" s="110"/>
      <c r="H41" s="110"/>
      <c r="I41" s="110"/>
      <c r="J41" s="110"/>
      <c r="K41" s="110"/>
      <c r="L41" s="111"/>
      <c r="N41" s="10" t="s">
        <v>10</v>
      </c>
      <c r="O41" s="10" t="s">
        <v>13</v>
      </c>
      <c r="P41" s="10" t="s">
        <v>14</v>
      </c>
    </row>
    <row r="42" spans="1:16" ht="17" customHeight="1">
      <c r="A42" s="67"/>
      <c r="B42" s="1"/>
      <c r="C42" s="42" t="s">
        <v>2</v>
      </c>
      <c r="E42" s="6">
        <f t="shared" si="0"/>
        <v>42</v>
      </c>
      <c r="F42" s="23" t="s">
        <v>23</v>
      </c>
      <c r="G42" s="23" t="s">
        <v>13</v>
      </c>
      <c r="H42" s="23" t="s">
        <v>24</v>
      </c>
      <c r="I42" s="6">
        <f>I39+3</f>
        <v>42</v>
      </c>
      <c r="J42" s="23" t="s">
        <v>23</v>
      </c>
      <c r="K42" s="23" t="s">
        <v>13</v>
      </c>
      <c r="L42" s="23" t="s">
        <v>24</v>
      </c>
      <c r="N42" s="11" t="s">
        <v>16</v>
      </c>
      <c r="O42" s="11" t="s">
        <v>20</v>
      </c>
      <c r="P42" s="11" t="s">
        <v>15</v>
      </c>
    </row>
    <row r="43" spans="1:16" ht="18" customHeight="1">
      <c r="A43" s="67"/>
      <c r="C43" s="31" t="s">
        <v>28</v>
      </c>
      <c r="E43" s="6">
        <f t="shared" si="0"/>
        <v>43</v>
      </c>
      <c r="F43" s="3">
        <f t="shared" ref="F43:H48" si="8">SUMIF($C$8:$C$22,$C43,F$8:F$22)</f>
        <v>0</v>
      </c>
      <c r="G43" s="3">
        <f t="shared" si="8"/>
        <v>0</v>
      </c>
      <c r="H43" s="3">
        <f t="shared" si="8"/>
        <v>0</v>
      </c>
      <c r="I43" s="6">
        <f t="shared" si="4"/>
        <v>43</v>
      </c>
      <c r="J43" s="3">
        <f t="shared" ref="J43:L48" si="9">SUMIF($C$8:$C$22,$C43,J$8:J$22)</f>
        <v>0</v>
      </c>
      <c r="K43" s="3">
        <f t="shared" si="9"/>
        <v>0</v>
      </c>
      <c r="L43" s="3">
        <f t="shared" si="9"/>
        <v>0</v>
      </c>
      <c r="N43" s="3">
        <f t="shared" ref="N43:P51" si="10">J43-F43</f>
        <v>0</v>
      </c>
      <c r="O43" s="3">
        <f t="shared" si="10"/>
        <v>0</v>
      </c>
      <c r="P43" s="3">
        <f t="shared" si="10"/>
        <v>0</v>
      </c>
    </row>
    <row r="44" spans="1:16" ht="18" customHeight="1">
      <c r="A44" s="67"/>
      <c r="C44" s="12" t="s">
        <v>4</v>
      </c>
      <c r="E44" s="6">
        <f t="shared" si="0"/>
        <v>44</v>
      </c>
      <c r="F44" s="3">
        <f t="shared" si="8"/>
        <v>0</v>
      </c>
      <c r="G44" s="3">
        <f t="shared" si="8"/>
        <v>0</v>
      </c>
      <c r="H44" s="3">
        <f t="shared" si="8"/>
        <v>0</v>
      </c>
      <c r="I44" s="6">
        <f t="shared" si="4"/>
        <v>44</v>
      </c>
      <c r="J44" s="3">
        <f t="shared" si="9"/>
        <v>0</v>
      </c>
      <c r="K44" s="3">
        <f t="shared" si="9"/>
        <v>0</v>
      </c>
      <c r="L44" s="3">
        <f t="shared" si="9"/>
        <v>0</v>
      </c>
      <c r="N44" s="3">
        <f>J44-F44</f>
        <v>0</v>
      </c>
      <c r="O44" s="3">
        <f t="shared" si="10"/>
        <v>0</v>
      </c>
      <c r="P44" s="3">
        <f t="shared" si="10"/>
        <v>0</v>
      </c>
    </row>
    <row r="45" spans="1:16" ht="18" customHeight="1">
      <c r="A45" s="67"/>
      <c r="C45" s="13" t="s">
        <v>30</v>
      </c>
      <c r="D45" s="27"/>
      <c r="E45" s="28">
        <f t="shared" si="0"/>
        <v>45</v>
      </c>
      <c r="F45" s="4">
        <f t="shared" si="8"/>
        <v>-10000000</v>
      </c>
      <c r="G45" s="4">
        <f t="shared" si="8"/>
        <v>0</v>
      </c>
      <c r="H45" s="4">
        <f t="shared" si="8"/>
        <v>-10000000</v>
      </c>
      <c r="I45" s="28">
        <f t="shared" si="4"/>
        <v>45</v>
      </c>
      <c r="J45" s="4">
        <f t="shared" si="9"/>
        <v>-10000000</v>
      </c>
      <c r="K45" s="4">
        <f t="shared" si="9"/>
        <v>0</v>
      </c>
      <c r="L45" s="4">
        <f t="shared" si="9"/>
        <v>-10000000</v>
      </c>
      <c r="N45" s="4">
        <f>J45-F45</f>
        <v>0</v>
      </c>
      <c r="O45" s="4">
        <f>K45-G45</f>
        <v>0</v>
      </c>
      <c r="P45" s="4">
        <f>L45-H45</f>
        <v>0</v>
      </c>
    </row>
    <row r="46" spans="1:16" ht="18" customHeight="1">
      <c r="A46" s="68"/>
      <c r="C46" s="12" t="s">
        <v>22</v>
      </c>
      <c r="E46" s="6">
        <f t="shared" si="0"/>
        <v>46</v>
      </c>
      <c r="F46" s="3">
        <f t="shared" si="8"/>
        <v>0</v>
      </c>
      <c r="G46" s="3">
        <f t="shared" si="8"/>
        <v>0</v>
      </c>
      <c r="H46" s="3">
        <f t="shared" si="8"/>
        <v>0</v>
      </c>
      <c r="I46" s="6">
        <f t="shared" si="4"/>
        <v>46</v>
      </c>
      <c r="J46" s="3">
        <f t="shared" si="9"/>
        <v>0</v>
      </c>
      <c r="K46" s="3">
        <f t="shared" si="9"/>
        <v>0</v>
      </c>
      <c r="L46" s="3">
        <f t="shared" si="9"/>
        <v>0</v>
      </c>
      <c r="N46" s="3">
        <f t="shared" ref="N46:N51" si="11">J46-F46</f>
        <v>0</v>
      </c>
      <c r="O46" s="3">
        <f t="shared" si="10"/>
        <v>0</v>
      </c>
      <c r="P46" s="3">
        <f t="shared" si="10"/>
        <v>0</v>
      </c>
    </row>
    <row r="47" spans="1:16" ht="18" customHeight="1" thickBot="1">
      <c r="A47" s="34" t="s">
        <v>0</v>
      </c>
      <c r="C47" s="12" t="s">
        <v>3</v>
      </c>
      <c r="E47" s="6">
        <f t="shared" si="0"/>
        <v>47</v>
      </c>
      <c r="F47" s="3">
        <f t="shared" si="8"/>
        <v>0</v>
      </c>
      <c r="G47" s="3">
        <f t="shared" si="8"/>
        <v>0</v>
      </c>
      <c r="H47" s="3">
        <f t="shared" si="8"/>
        <v>0</v>
      </c>
      <c r="I47" s="6">
        <f t="shared" si="4"/>
        <v>47</v>
      </c>
      <c r="J47" s="3">
        <f t="shared" si="9"/>
        <v>0</v>
      </c>
      <c r="K47" s="3">
        <f t="shared" si="9"/>
        <v>0</v>
      </c>
      <c r="L47" s="3">
        <f t="shared" si="9"/>
        <v>0</v>
      </c>
      <c r="N47" s="3">
        <f t="shared" si="11"/>
        <v>0</v>
      </c>
      <c r="O47" s="3">
        <f t="shared" si="10"/>
        <v>0</v>
      </c>
      <c r="P47" s="3">
        <f t="shared" si="10"/>
        <v>0</v>
      </c>
    </row>
    <row r="48" spans="1:16" ht="18" customHeight="1" thickTop="1" thickBot="1">
      <c r="A48" s="78" t="s">
        <v>81</v>
      </c>
      <c r="C48" s="30" t="s">
        <v>5</v>
      </c>
      <c r="E48" s="6">
        <f t="shared" si="0"/>
        <v>48</v>
      </c>
      <c r="F48" s="3">
        <f t="shared" si="8"/>
        <v>0</v>
      </c>
      <c r="G48" s="3">
        <f t="shared" si="8"/>
        <v>0</v>
      </c>
      <c r="H48" s="3">
        <f t="shared" si="8"/>
        <v>0</v>
      </c>
      <c r="I48" s="6">
        <f t="shared" si="4"/>
        <v>48</v>
      </c>
      <c r="J48" s="3">
        <f t="shared" si="9"/>
        <v>0</v>
      </c>
      <c r="K48" s="3">
        <f t="shared" si="9"/>
        <v>0</v>
      </c>
      <c r="L48" s="3">
        <f t="shared" si="9"/>
        <v>0</v>
      </c>
      <c r="N48" s="3">
        <f t="shared" si="11"/>
        <v>0</v>
      </c>
      <c r="O48" s="3">
        <f t="shared" si="10"/>
        <v>0</v>
      </c>
      <c r="P48" s="3">
        <f t="shared" si="10"/>
        <v>0</v>
      </c>
    </row>
    <row r="49" spans="1:16" ht="18" customHeight="1" thickTop="1">
      <c r="A49" s="79"/>
      <c r="C49" s="12" t="s">
        <v>18</v>
      </c>
      <c r="E49" s="6">
        <f t="shared" si="0"/>
        <v>49</v>
      </c>
      <c r="F49" s="20">
        <f>SUM(F43:F48)</f>
        <v>-10000000</v>
      </c>
      <c r="G49" s="20">
        <f>SUM(G43:G48)</f>
        <v>0</v>
      </c>
      <c r="H49" s="20">
        <f>SUM(H43:H48)</f>
        <v>-10000000</v>
      </c>
      <c r="I49" s="6">
        <f t="shared" si="4"/>
        <v>49</v>
      </c>
      <c r="J49" s="20">
        <f>SUM(J43:J48)</f>
        <v>-10000000</v>
      </c>
      <c r="K49" s="20">
        <f>SUM(K43:K48)</f>
        <v>0</v>
      </c>
      <c r="L49" s="20">
        <f>SUM(L43:L48)</f>
        <v>-10000000</v>
      </c>
      <c r="N49" s="20">
        <f t="shared" si="11"/>
        <v>0</v>
      </c>
      <c r="O49" s="20">
        <f t="shared" si="10"/>
        <v>0</v>
      </c>
      <c r="P49" s="20">
        <f t="shared" si="10"/>
        <v>0</v>
      </c>
    </row>
    <row r="50" spans="1:16" ht="18" customHeight="1" thickBot="1">
      <c r="A50" s="79"/>
      <c r="C50" s="14" t="s">
        <v>19</v>
      </c>
      <c r="E50" s="6">
        <f t="shared" si="0"/>
        <v>50</v>
      </c>
      <c r="F50" s="8">
        <f>SUMIF($C$24:$C$24,$C50,F$24:F$24)</f>
        <v>0</v>
      </c>
      <c r="G50" s="8">
        <f>SUMIF($C$24:$C$24,$C50,G$24:G$24)</f>
        <v>0</v>
      </c>
      <c r="H50" s="8">
        <f>SUMIF($C$24:$C$24,$C50,H$24:H$24)</f>
        <v>0</v>
      </c>
      <c r="I50" s="6">
        <f t="shared" si="4"/>
        <v>50</v>
      </c>
      <c r="J50" s="8">
        <f>SUMIF($C$24:$C$24,$C50,J$24:J$24)</f>
        <v>0</v>
      </c>
      <c r="K50" s="8">
        <f>SUMIF($C$24:$C$24,$C50,K$24:K$24)</f>
        <v>0</v>
      </c>
      <c r="L50" s="8">
        <f>SUMIF($C$24:$C$24,$C50,L$24:L$24)</f>
        <v>0</v>
      </c>
      <c r="N50" s="8">
        <f t="shared" si="11"/>
        <v>0</v>
      </c>
      <c r="O50" s="8">
        <f t="shared" si="10"/>
        <v>0</v>
      </c>
      <c r="P50" s="8">
        <f t="shared" si="10"/>
        <v>0</v>
      </c>
    </row>
    <row r="51" spans="1:16" ht="18" customHeight="1" thickTop="1">
      <c r="A51" s="79"/>
      <c r="C51" s="15" t="s">
        <v>17</v>
      </c>
      <c r="E51" s="6">
        <f t="shared" si="0"/>
        <v>51</v>
      </c>
      <c r="F51" s="9">
        <f>SUM(F49:F50)</f>
        <v>-10000000</v>
      </c>
      <c r="G51" s="9">
        <f>SUM(G49:G50)</f>
        <v>0</v>
      </c>
      <c r="H51" s="9">
        <f>SUM(H49:H50)</f>
        <v>-10000000</v>
      </c>
      <c r="I51" s="6">
        <f t="shared" si="4"/>
        <v>51</v>
      </c>
      <c r="J51" s="9">
        <f>SUM(J49:J50)</f>
        <v>-10000000</v>
      </c>
      <c r="K51" s="9">
        <f>SUM(K49:K50)</f>
        <v>0</v>
      </c>
      <c r="L51" s="9">
        <f>SUM(L49:L50)</f>
        <v>-10000000</v>
      </c>
      <c r="N51" s="9">
        <f t="shared" si="11"/>
        <v>0</v>
      </c>
      <c r="O51" s="9">
        <f t="shared" si="10"/>
        <v>0</v>
      </c>
      <c r="P51" s="9">
        <f t="shared" si="10"/>
        <v>0</v>
      </c>
    </row>
    <row r="52" spans="1:16" ht="19" customHeight="1">
      <c r="A52" s="79"/>
      <c r="E52" s="6">
        <f t="shared" si="0"/>
        <v>52</v>
      </c>
      <c r="F52" s="88" t="s">
        <v>67</v>
      </c>
      <c r="G52" s="88"/>
      <c r="H52" s="88"/>
      <c r="I52" s="88"/>
      <c r="J52" s="88"/>
      <c r="K52" s="88"/>
      <c r="L52" s="88"/>
    </row>
    <row r="53" spans="1:16" ht="17" customHeight="1" thickBot="1">
      <c r="A53" s="80"/>
      <c r="E53" s="6">
        <f t="shared" si="0"/>
        <v>53</v>
      </c>
      <c r="F53" s="121" t="s">
        <v>54</v>
      </c>
      <c r="G53" s="122"/>
      <c r="H53" s="122"/>
      <c r="I53" s="122"/>
      <c r="J53" s="122"/>
      <c r="K53" s="122"/>
      <c r="L53" s="123"/>
      <c r="N53" s="10" t="s">
        <v>10</v>
      </c>
      <c r="O53" s="10" t="s">
        <v>13</v>
      </c>
      <c r="P53" s="10" t="s">
        <v>14</v>
      </c>
    </row>
    <row r="54" spans="1:16" ht="17" customHeight="1" thickTop="1">
      <c r="A54" s="34" t="s">
        <v>0</v>
      </c>
      <c r="D54" s="43" t="s">
        <v>2</v>
      </c>
      <c r="E54" s="6">
        <f t="shared" si="0"/>
        <v>54</v>
      </c>
      <c r="F54" s="23" t="s">
        <v>23</v>
      </c>
      <c r="G54" s="23" t="s">
        <v>13</v>
      </c>
      <c r="H54" s="23" t="s">
        <v>24</v>
      </c>
      <c r="I54" s="6">
        <f>I51+3</f>
        <v>54</v>
      </c>
      <c r="J54" s="23" t="s">
        <v>23</v>
      </c>
      <c r="K54" s="23" t="s">
        <v>13</v>
      </c>
      <c r="L54" s="23" t="s">
        <v>24</v>
      </c>
      <c r="N54" s="11" t="s">
        <v>16</v>
      </c>
      <c r="O54" s="11" t="s">
        <v>20</v>
      </c>
      <c r="P54" s="11" t="s">
        <v>15</v>
      </c>
    </row>
    <row r="55" spans="1:16" ht="18" customHeight="1">
      <c r="A55" s="41" t="s">
        <v>37</v>
      </c>
      <c r="B55" s="32" t="s">
        <v>28</v>
      </c>
      <c r="C55" s="25" t="s">
        <v>52</v>
      </c>
      <c r="D55" s="31" t="s">
        <v>28</v>
      </c>
      <c r="E55" s="6">
        <f t="shared" si="0"/>
        <v>55</v>
      </c>
      <c r="F55" s="22">
        <f t="shared" ref="F55:H60" si="12">SUMIF($D$8:$D$22,$D55,F$8:F$22)</f>
        <v>-10000000</v>
      </c>
      <c r="G55" s="3">
        <f t="shared" si="12"/>
        <v>0</v>
      </c>
      <c r="H55" s="22">
        <f t="shared" si="12"/>
        <v>-10000000</v>
      </c>
      <c r="I55" s="6">
        <f t="shared" si="4"/>
        <v>55</v>
      </c>
      <c r="J55" s="22">
        <f t="shared" ref="J55:L60" si="13">SUMIF($D$8:$D$22,$D55,J$8:J$22)</f>
        <v>-10000000</v>
      </c>
      <c r="K55" s="3">
        <f t="shared" si="13"/>
        <v>0</v>
      </c>
      <c r="L55" s="22">
        <f t="shared" si="13"/>
        <v>-10000000</v>
      </c>
      <c r="N55" s="3">
        <f>J55-F55</f>
        <v>0</v>
      </c>
      <c r="O55" s="3">
        <f>K55-G55</f>
        <v>0</v>
      </c>
      <c r="P55" s="3">
        <f>L55-H55</f>
        <v>0</v>
      </c>
    </row>
    <row r="56" spans="1:16" ht="18" customHeight="1" thickBot="1">
      <c r="A56" s="126" t="s">
        <v>73</v>
      </c>
      <c r="D56" s="12" t="s">
        <v>4</v>
      </c>
      <c r="E56" s="6">
        <f t="shared" si="0"/>
        <v>56</v>
      </c>
      <c r="F56" s="3">
        <f t="shared" si="12"/>
        <v>0</v>
      </c>
      <c r="G56" s="3">
        <f t="shared" si="12"/>
        <v>0</v>
      </c>
      <c r="H56" s="3">
        <f t="shared" si="12"/>
        <v>0</v>
      </c>
      <c r="I56" s="6">
        <f t="shared" si="4"/>
        <v>56</v>
      </c>
      <c r="J56" s="3">
        <f t="shared" si="13"/>
        <v>0</v>
      </c>
      <c r="K56" s="3">
        <f t="shared" si="13"/>
        <v>0</v>
      </c>
      <c r="L56" s="3">
        <f t="shared" si="13"/>
        <v>0</v>
      </c>
      <c r="N56" s="3">
        <f>J56-F56</f>
        <v>0</v>
      </c>
      <c r="O56" s="3">
        <f t="shared" ref="O56:P63" si="14">K56-G56</f>
        <v>0</v>
      </c>
      <c r="P56" s="3">
        <f t="shared" si="14"/>
        <v>0</v>
      </c>
    </row>
    <row r="57" spans="1:16" ht="18" customHeight="1" thickTop="1">
      <c r="A57" s="127"/>
      <c r="B57" s="48"/>
      <c r="C57" s="49"/>
      <c r="D57" s="13" t="s">
        <v>30</v>
      </c>
      <c r="E57" s="28">
        <f t="shared" si="0"/>
        <v>57</v>
      </c>
      <c r="F57" s="38">
        <f t="shared" si="12"/>
        <v>-10000000</v>
      </c>
      <c r="G57" s="38">
        <f t="shared" si="12"/>
        <v>10000000</v>
      </c>
      <c r="H57" s="51">
        <f t="shared" si="12"/>
        <v>0</v>
      </c>
      <c r="I57" s="28">
        <f t="shared" si="4"/>
        <v>57</v>
      </c>
      <c r="J57" s="38">
        <f t="shared" si="13"/>
        <v>0</v>
      </c>
      <c r="K57" s="38">
        <f t="shared" si="13"/>
        <v>0</v>
      </c>
      <c r="L57" s="51">
        <f t="shared" si="13"/>
        <v>0</v>
      </c>
      <c r="N57" s="4">
        <f t="shared" ref="N57:N63" si="15">J57-F57</f>
        <v>10000000</v>
      </c>
      <c r="O57" s="4">
        <f t="shared" si="14"/>
        <v>-10000000</v>
      </c>
      <c r="P57" s="4">
        <f t="shared" si="14"/>
        <v>0</v>
      </c>
    </row>
    <row r="58" spans="1:16" ht="18" customHeight="1" thickBot="1">
      <c r="A58" s="127"/>
      <c r="B58" s="48"/>
      <c r="C58" s="49"/>
      <c r="D58" s="12" t="s">
        <v>22</v>
      </c>
      <c r="E58" s="6">
        <f t="shared" si="0"/>
        <v>58</v>
      </c>
      <c r="F58" s="39">
        <f t="shared" si="12"/>
        <v>10000000</v>
      </c>
      <c r="G58" s="39">
        <f t="shared" si="12"/>
        <v>-10000000</v>
      </c>
      <c r="H58" s="52">
        <f t="shared" si="12"/>
        <v>0</v>
      </c>
      <c r="I58" s="6">
        <f t="shared" si="4"/>
        <v>58</v>
      </c>
      <c r="J58" s="39">
        <f t="shared" si="13"/>
        <v>0</v>
      </c>
      <c r="K58" s="39">
        <f t="shared" si="13"/>
        <v>0</v>
      </c>
      <c r="L58" s="52">
        <f t="shared" si="13"/>
        <v>0</v>
      </c>
      <c r="N58" s="3">
        <f t="shared" si="15"/>
        <v>-10000000</v>
      </c>
      <c r="O58" s="3">
        <f t="shared" si="14"/>
        <v>10000000</v>
      </c>
      <c r="P58" s="3">
        <f t="shared" si="14"/>
        <v>0</v>
      </c>
    </row>
    <row r="59" spans="1:16" ht="18" customHeight="1" thickTop="1">
      <c r="A59" s="127"/>
      <c r="B59" s="48"/>
      <c r="C59" s="49"/>
      <c r="D59" s="12" t="s">
        <v>3</v>
      </c>
      <c r="E59" s="6">
        <f t="shared" si="0"/>
        <v>59</v>
      </c>
      <c r="F59" s="3">
        <f t="shared" si="12"/>
        <v>0</v>
      </c>
      <c r="G59" s="3">
        <f t="shared" si="12"/>
        <v>0</v>
      </c>
      <c r="H59" s="3">
        <f t="shared" si="12"/>
        <v>0</v>
      </c>
      <c r="I59" s="6">
        <f t="shared" si="4"/>
        <v>59</v>
      </c>
      <c r="J59" s="3">
        <f t="shared" si="13"/>
        <v>0</v>
      </c>
      <c r="K59" s="3">
        <f t="shared" si="13"/>
        <v>0</v>
      </c>
      <c r="L59" s="3">
        <f t="shared" si="13"/>
        <v>0</v>
      </c>
      <c r="N59" s="3">
        <f t="shared" si="15"/>
        <v>0</v>
      </c>
      <c r="O59" s="3">
        <f t="shared" si="14"/>
        <v>0</v>
      </c>
      <c r="P59" s="3">
        <f t="shared" si="14"/>
        <v>0</v>
      </c>
    </row>
    <row r="60" spans="1:16" ht="18" customHeight="1" thickBot="1">
      <c r="A60" s="127"/>
      <c r="B60" s="48"/>
      <c r="C60" s="49"/>
      <c r="D60" s="30" t="s">
        <v>5</v>
      </c>
      <c r="E60" s="6">
        <f t="shared" si="0"/>
        <v>60</v>
      </c>
      <c r="F60" s="3">
        <f t="shared" si="12"/>
        <v>0</v>
      </c>
      <c r="G60" s="3">
        <f t="shared" si="12"/>
        <v>0</v>
      </c>
      <c r="H60" s="3">
        <f t="shared" si="12"/>
        <v>0</v>
      </c>
      <c r="I60" s="6">
        <f t="shared" si="4"/>
        <v>60</v>
      </c>
      <c r="J60" s="3">
        <f t="shared" si="13"/>
        <v>0</v>
      </c>
      <c r="K60" s="3">
        <f t="shared" si="13"/>
        <v>0</v>
      </c>
      <c r="L60" s="3">
        <f t="shared" si="13"/>
        <v>0</v>
      </c>
      <c r="N60" s="3">
        <f t="shared" si="15"/>
        <v>0</v>
      </c>
      <c r="O60" s="3">
        <f t="shared" si="14"/>
        <v>0</v>
      </c>
      <c r="P60" s="3">
        <f t="shared" si="14"/>
        <v>0</v>
      </c>
    </row>
    <row r="61" spans="1:16" ht="18" customHeight="1" thickTop="1">
      <c r="A61" s="127"/>
      <c r="B61" s="48"/>
      <c r="C61" s="49"/>
      <c r="D61" s="12" t="s">
        <v>18</v>
      </c>
      <c r="E61" s="6">
        <f t="shared" si="0"/>
        <v>61</v>
      </c>
      <c r="F61" s="20">
        <f>SUM(F55:F60)</f>
        <v>-10000000</v>
      </c>
      <c r="G61" s="20">
        <f>SUM(G55:G60)</f>
        <v>0</v>
      </c>
      <c r="H61" s="20">
        <f>SUM(H55:H60)</f>
        <v>-10000000</v>
      </c>
      <c r="I61" s="6">
        <f t="shared" si="4"/>
        <v>61</v>
      </c>
      <c r="J61" s="20">
        <f>SUM(J55:J60)</f>
        <v>-10000000</v>
      </c>
      <c r="K61" s="20">
        <f>SUM(K55:K60)</f>
        <v>0</v>
      </c>
      <c r="L61" s="20">
        <f>SUM(L55:L60)</f>
        <v>-10000000</v>
      </c>
      <c r="N61" s="20">
        <f t="shared" si="15"/>
        <v>0</v>
      </c>
      <c r="O61" s="20">
        <f t="shared" si="14"/>
        <v>0</v>
      </c>
      <c r="P61" s="20">
        <f t="shared" si="14"/>
        <v>0</v>
      </c>
    </row>
    <row r="62" spans="1:16" ht="18" customHeight="1" thickBot="1">
      <c r="A62" s="127"/>
      <c r="B62" s="48"/>
      <c r="C62" s="49"/>
      <c r="D62" s="14" t="s">
        <v>19</v>
      </c>
      <c r="E62" s="6">
        <f t="shared" si="0"/>
        <v>62</v>
      </c>
      <c r="F62" s="8">
        <f>SUMIF($D$24:$D$24,$D62,F$24:F$24)</f>
        <v>0</v>
      </c>
      <c r="G62" s="8">
        <f>SUMIF($D$24:$D$24,$D62,G$24:G$24)</f>
        <v>0</v>
      </c>
      <c r="H62" s="8">
        <f>SUMIF($D$24:$D$24,$D62,H$24:H$24)</f>
        <v>0</v>
      </c>
      <c r="I62" s="6">
        <f t="shared" si="4"/>
        <v>62</v>
      </c>
      <c r="J62" s="8">
        <f>SUMIF($D$24:$D$24,$D62,J$24:J$24)</f>
        <v>0</v>
      </c>
      <c r="K62" s="8">
        <f>SUMIF($D$24:$D$24,$D62,K$24:K$24)</f>
        <v>0</v>
      </c>
      <c r="L62" s="8">
        <f>SUMIF($D$24:$D$24,$D62,L$24:L$24)</f>
        <v>0</v>
      </c>
      <c r="N62" s="8">
        <f t="shared" si="15"/>
        <v>0</v>
      </c>
      <c r="O62" s="8">
        <f t="shared" si="14"/>
        <v>0</v>
      </c>
      <c r="P62" s="8">
        <f t="shared" si="14"/>
        <v>0</v>
      </c>
    </row>
    <row r="63" spans="1:16" ht="18" customHeight="1" thickTop="1">
      <c r="A63" s="127"/>
      <c r="B63" s="48"/>
      <c r="C63" s="49"/>
      <c r="D63" s="15" t="s">
        <v>17</v>
      </c>
      <c r="E63" s="6">
        <f t="shared" si="0"/>
        <v>63</v>
      </c>
      <c r="F63" s="9">
        <f>SUM(F61:F62)</f>
        <v>-10000000</v>
      </c>
      <c r="G63" s="9">
        <f>SUM(G61:G62)</f>
        <v>0</v>
      </c>
      <c r="H63" s="9">
        <f>SUM(H61:H62)</f>
        <v>-10000000</v>
      </c>
      <c r="I63" s="6">
        <f t="shared" si="4"/>
        <v>63</v>
      </c>
      <c r="J63" s="9">
        <f>SUM(J61:J62)</f>
        <v>-10000000</v>
      </c>
      <c r="K63" s="9">
        <f>SUM(K61:K62)</f>
        <v>0</v>
      </c>
      <c r="L63" s="9">
        <f>SUM(L61:L62)</f>
        <v>-10000000</v>
      </c>
      <c r="N63" s="9">
        <f t="shared" si="15"/>
        <v>0</v>
      </c>
      <c r="O63" s="9">
        <f t="shared" si="14"/>
        <v>0</v>
      </c>
      <c r="P63" s="9">
        <f t="shared" si="14"/>
        <v>0</v>
      </c>
    </row>
    <row r="64" spans="1:16" ht="18" customHeight="1">
      <c r="A64" s="2" t="s">
        <v>0</v>
      </c>
    </row>
    <row r="65" spans="1:2" ht="18" customHeight="1">
      <c r="A65" s="2" t="s">
        <v>0</v>
      </c>
    </row>
    <row r="66" spans="1:2" ht="18" customHeight="1">
      <c r="A66" s="2" t="s">
        <v>0</v>
      </c>
    </row>
    <row r="68" spans="1:2" ht="18" customHeight="1">
      <c r="B68" s="1"/>
    </row>
    <row r="69" spans="1:2" ht="18" customHeight="1">
      <c r="B69" s="1"/>
    </row>
    <row r="70" spans="1:2" ht="18" customHeight="1">
      <c r="B70" s="1"/>
    </row>
    <row r="71" spans="1:2" ht="18" customHeight="1">
      <c r="A71" s="1"/>
    </row>
    <row r="72" spans="1:2" ht="18" customHeight="1">
      <c r="A72" s="1"/>
    </row>
    <row r="73" spans="1:2" ht="18" customHeight="1">
      <c r="A73" s="1"/>
    </row>
    <row r="74" spans="1:2" ht="18" customHeight="1">
      <c r="A74" s="1"/>
    </row>
    <row r="75" spans="1:2" ht="18" customHeight="1">
      <c r="A75" s="1"/>
    </row>
    <row r="76" spans="1:2" ht="18" customHeight="1">
      <c r="A76" s="1"/>
    </row>
    <row r="77" spans="1:2" ht="18" customHeight="1">
      <c r="A77" s="1"/>
    </row>
    <row r="78" spans="1:2" ht="18" customHeight="1">
      <c r="A78" s="1"/>
    </row>
    <row r="79" spans="1:2" ht="18" customHeight="1">
      <c r="A79" s="1"/>
    </row>
    <row r="80" spans="1:2" ht="18" customHeight="1">
      <c r="A80" s="1"/>
    </row>
    <row r="81" spans="1:1" ht="18" customHeight="1">
      <c r="A81" s="1"/>
    </row>
    <row r="82" spans="1:1" ht="18" customHeight="1">
      <c r="A82" s="1"/>
    </row>
    <row r="83" spans="1:1" ht="18" customHeight="1">
      <c r="A83" s="1"/>
    </row>
  </sheetData>
  <mergeCells count="18">
    <mergeCell ref="A56:A63"/>
    <mergeCell ref="F6:H6"/>
    <mergeCell ref="J6:L6"/>
    <mergeCell ref="A41:A46"/>
    <mergeCell ref="A48:A53"/>
    <mergeCell ref="A28:A29"/>
    <mergeCell ref="F28:L28"/>
    <mergeCell ref="F29:L29"/>
    <mergeCell ref="F40:L40"/>
    <mergeCell ref="F52:L52"/>
    <mergeCell ref="B3:D6"/>
    <mergeCell ref="F1:H5"/>
    <mergeCell ref="J1:L5"/>
    <mergeCell ref="N1:P5"/>
    <mergeCell ref="F41:L41"/>
    <mergeCell ref="F53:L53"/>
    <mergeCell ref="N6:P6"/>
    <mergeCell ref="A35:A40"/>
  </mergeCells>
  <conditionalFormatting sqref="A1:P1048576">
    <cfRule type="cellIs" dxfId="1" priority="27" operator="equal">
      <formula>0</formula>
    </cfRule>
    <cfRule type="cellIs" dxfId="0" priority="28" operator="lessThan">
      <formula>0</formula>
    </cfRule>
  </conditionalFormatting>
  <printOptions verticalCentered="1"/>
  <pageMargins left="0.25" right="0.25" top="0.25" bottom="0.25" header="0.3" footer="0.3"/>
  <pageSetup scale="70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Page 2</vt:lpstr>
      <vt:lpstr>Page 3</vt:lpstr>
      <vt:lpstr>Page 4</vt:lpstr>
      <vt:lpstr>'Page 2'!Print_Area</vt:lpstr>
      <vt:lpstr>'Page 3'!Print_Area</vt:lpstr>
      <vt:lpstr>'Page 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Larry Brunn</dc:creator>
  <cp:lastModifiedBy>Larry Brunn</cp:lastModifiedBy>
  <cp:lastPrinted>2025-06-13T19:02:36Z</cp:lastPrinted>
  <dcterms:created xsi:type="dcterms:W3CDTF">2025-03-15T14:38:32Z</dcterms:created>
  <dcterms:modified xsi:type="dcterms:W3CDTF">2025-06-19T10:48:16Z</dcterms:modified>
</cp:coreProperties>
</file>